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activeTab="0"/>
  </bookViews>
  <sheets>
    <sheet name="IS" sheetId="1" r:id="rId1"/>
    <sheet name="BS" sheetId="2" r:id="rId2"/>
    <sheet name="Equity" sheetId="3" r:id="rId3"/>
    <sheet name="CashFlow" sheetId="4" r:id="rId4"/>
    <sheet name="Notes" sheetId="5" r:id="rId5"/>
  </sheets>
  <definedNames>
    <definedName name="_xlnm.Print_Area" localSheetId="0">'IS'!$A$1:$I$61</definedName>
    <definedName name="_xlnm.Print_Area" localSheetId="4">'Notes'!$A$1:$I$322</definedName>
    <definedName name="_xlnm.Print_Titles" localSheetId="4">'Notes'!$1:$7</definedName>
  </definedNames>
  <calcPr fullCalcOnLoad="1" fullPrecision="0"/>
</workbook>
</file>

<file path=xl/sharedStrings.xml><?xml version="1.0" encoding="utf-8"?>
<sst xmlns="http://schemas.openxmlformats.org/spreadsheetml/2006/main" count="355" uniqueCount="242">
  <si>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</si>
  <si>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</si>
  <si>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</si>
  <si>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</si>
  <si>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</si>
  <si>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</si>
  <si>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</si>
  <si>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</si>
  <si>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</si>
  <si>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</si>
  <si>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</si>
  <si>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</si>
  <si>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</si>
  <si>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</si>
  <si>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</si>
  <si>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</si>
  <si>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</si>
  <si>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</si>
  <si>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</si>
  <si>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</si>
  <si>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</si>
  <si>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</si>
  <si>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</si>
  <si>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</si>
  <si>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</si>
  <si>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</si>
  <si>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</si>
  <si>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</si>
  <si>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Review Of Performance</t>
  </si>
  <si>
    <t>14.</t>
  </si>
  <si>
    <t>15.</t>
  </si>
  <si>
    <t>Commentary Of Prospects</t>
  </si>
  <si>
    <t>16.</t>
  </si>
  <si>
    <t>Accounting Policies and Methods Of Computation</t>
  </si>
  <si>
    <t>Audit Report</t>
  </si>
  <si>
    <t>Seasonality or Cyclicality</t>
  </si>
  <si>
    <t>5.</t>
  </si>
  <si>
    <t>6.</t>
  </si>
  <si>
    <t>7.</t>
  </si>
  <si>
    <t>Dividends</t>
  </si>
  <si>
    <t>8.</t>
  </si>
  <si>
    <t>Segmental Reporting</t>
  </si>
  <si>
    <t>17.</t>
  </si>
  <si>
    <t>18.</t>
  </si>
  <si>
    <t>19.</t>
  </si>
  <si>
    <t>Purchase or Disposal of Quoted Securities</t>
  </si>
  <si>
    <t>20.</t>
  </si>
  <si>
    <t>Corporate Proposal</t>
  </si>
  <si>
    <t>21.</t>
  </si>
  <si>
    <t>Group Borrowings and Debt Securities</t>
  </si>
  <si>
    <t>22.</t>
  </si>
  <si>
    <t>Off Balance Sheet Financial Instruments</t>
  </si>
  <si>
    <t>23.</t>
  </si>
  <si>
    <t>Material Litigation</t>
  </si>
  <si>
    <t>24.</t>
  </si>
  <si>
    <t>SELECTED EXPLANATORY NOTES</t>
  </si>
  <si>
    <t xml:space="preserve">              </t>
  </si>
  <si>
    <t>Purchase of property, plant and equipment</t>
  </si>
  <si>
    <t>Change In The Composition of The Group</t>
  </si>
  <si>
    <t>Unquoted Investments / Properties</t>
  </si>
  <si>
    <t>Weighted average number of ordinary</t>
  </si>
  <si>
    <t>The basic earnings per share for the quarter and cumulative year to date are computed as follow:</t>
  </si>
  <si>
    <t>Minority interest</t>
  </si>
  <si>
    <t>Pre-acquisition profits</t>
  </si>
  <si>
    <t>Diluted earnings per share (sen)</t>
  </si>
  <si>
    <t xml:space="preserve">Profit after tax </t>
  </si>
  <si>
    <t>Profit before tax</t>
  </si>
  <si>
    <t>Finance cost</t>
  </si>
  <si>
    <t>Profit from operations</t>
  </si>
  <si>
    <t>Other operating income</t>
  </si>
  <si>
    <t>Operating expenses</t>
  </si>
  <si>
    <t>Share premium</t>
  </si>
  <si>
    <t>Share capital</t>
  </si>
  <si>
    <t>Deferred taxation</t>
  </si>
  <si>
    <t>Long term liabilities</t>
  </si>
  <si>
    <t>Reserve on consolidation</t>
  </si>
  <si>
    <t>*</t>
  </si>
  <si>
    <t>* Represents RM2</t>
  </si>
  <si>
    <t>Shareholders' funds</t>
  </si>
  <si>
    <t>Property, plant and equipment</t>
  </si>
  <si>
    <t>Inventories</t>
  </si>
  <si>
    <t>Fixed deposit with a licensed bank</t>
  </si>
  <si>
    <t>Short term borrowings</t>
  </si>
  <si>
    <t>Provision for taxation</t>
  </si>
  <si>
    <t>Current assets</t>
  </si>
  <si>
    <t>Current liabilities</t>
  </si>
  <si>
    <t>Net current assets /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</si>
  <si>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</si>
  <si>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</si>
  <si>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</si>
  <si>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</si>
  <si>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</si>
  <si>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</si>
  <si>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</si>
  <si>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</si>
  <si>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</si>
  <si>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</si>
  <si>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</si>
  <si>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</si>
  <si>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Acquisition of subsidiary company</t>
  </si>
  <si>
    <t>Individual Quarter</t>
  </si>
  <si>
    <t>Cash flows from operating activities</t>
  </si>
  <si>
    <t>Adjustments for :</t>
  </si>
  <si>
    <t>- Non-cash items</t>
  </si>
  <si>
    <t>- Non-operating items</t>
  </si>
  <si>
    <t>Debtors</t>
  </si>
  <si>
    <t>Creditors</t>
  </si>
  <si>
    <t>Interest paid</t>
  </si>
  <si>
    <t>Taxation paid</t>
  </si>
  <si>
    <t>Cash flows from investing activities</t>
  </si>
  <si>
    <t>Cash flow on acquisition of subsidiary companies,</t>
  </si>
  <si>
    <t xml:space="preserve">    net of cash acquired</t>
  </si>
  <si>
    <t>Proceeds from disposal of property, plant and equipment</t>
  </si>
  <si>
    <t>Net cash from investing activities</t>
  </si>
  <si>
    <t>Cash flows from financing activities</t>
  </si>
  <si>
    <t>Payment of hire purchase creditors</t>
  </si>
  <si>
    <t>Repayment of bank borrowings</t>
  </si>
  <si>
    <t>Net cash from financing activities</t>
  </si>
  <si>
    <t>Cash and cash equivalents at beginning</t>
  </si>
  <si>
    <t>Cash and cash equivalents at end</t>
  </si>
  <si>
    <t>Exceptional items</t>
  </si>
  <si>
    <t>There were no exceptional items for the current period to date under review.</t>
  </si>
  <si>
    <t>Estimates</t>
  </si>
  <si>
    <t>Issuance or repayment of debt/equity securities</t>
  </si>
  <si>
    <t>Consideration</t>
  </si>
  <si>
    <t>Date of</t>
  </si>
  <si>
    <t>allotment</t>
  </si>
  <si>
    <t>allotted</t>
  </si>
  <si>
    <t xml:space="preserve">There were no changes to the estimates that have been used in the preparation of the current financial </t>
  </si>
  <si>
    <t>statements.</t>
  </si>
  <si>
    <t>Allotment in consideration for the acquisition of 100%</t>
  </si>
  <si>
    <t>No. of ordinary shares of</t>
  </si>
  <si>
    <t>RM1.00 * / RM0.50 each</t>
  </si>
  <si>
    <t>Contingent Liabilities and Contingent Assets</t>
  </si>
  <si>
    <t>Comment on material change in profit before taxation vs. preceding quarter</t>
  </si>
  <si>
    <t>Capital Commitments</t>
  </si>
  <si>
    <t>Taxation comprise the following :</t>
  </si>
  <si>
    <t>Tax expense</t>
  </si>
  <si>
    <t>Based on results for the period</t>
  </si>
  <si>
    <t>Utilisation of reinvestment allowance</t>
  </si>
  <si>
    <t>Secured</t>
  </si>
  <si>
    <t>Unsecured</t>
  </si>
  <si>
    <t>Bank overdraft</t>
  </si>
  <si>
    <t>Hire purchase creditors</t>
  </si>
  <si>
    <t>Term loans</t>
  </si>
  <si>
    <t>Sub-total</t>
  </si>
  <si>
    <t>Group borrowings</t>
  </si>
  <si>
    <t>Short term</t>
  </si>
  <si>
    <t>Bankers acceptance</t>
  </si>
  <si>
    <t>Long term</t>
  </si>
  <si>
    <t>25.</t>
  </si>
  <si>
    <t>Basis of calculation of earnings per share</t>
  </si>
  <si>
    <t>Profit forecast variance</t>
  </si>
  <si>
    <t>Proceed from bank borrowings</t>
  </si>
  <si>
    <t>Cash used in operations</t>
  </si>
  <si>
    <t>- Contracted but not provided for</t>
  </si>
  <si>
    <t>Working capital</t>
  </si>
  <si>
    <t>Estimated listing expenses</t>
  </si>
  <si>
    <t>BOON KOON GROUP BERHAD</t>
  </si>
  <si>
    <t>Company No. 553434-U</t>
  </si>
  <si>
    <t>FOR THE FOURTH QUARTER ENDED 31 DECEMBER 2003</t>
  </si>
  <si>
    <t>CONDENSED CONSOLIDATED  BALANCE SHEETS AS AT 31 DECEMBER 2003</t>
  </si>
  <si>
    <t>31.12.03</t>
  </si>
  <si>
    <t>31.12.02</t>
  </si>
  <si>
    <t>12 months quarter ended</t>
  </si>
  <si>
    <t>31 December 2003</t>
  </si>
  <si>
    <t>Balance as at 31 December 2003</t>
  </si>
  <si>
    <t>Balance as at 1 January 2003</t>
  </si>
  <si>
    <t xml:space="preserve">  equity interest in BKVI</t>
  </si>
  <si>
    <t>Rights issue on the basis of approximately 86 new ordinary shares for</t>
  </si>
  <si>
    <t xml:space="preserve">  every 1,000 ordinary shares of RM1.00 each held at an issue price</t>
  </si>
  <si>
    <t xml:space="preserve">  of RM1.00 each</t>
  </si>
  <si>
    <t xml:space="preserve">   weighted average number of ordinary shares</t>
  </si>
  <si>
    <t>Basic Earnings Per Share based on</t>
  </si>
  <si>
    <t>Proforma number of ordinary</t>
  </si>
  <si>
    <t xml:space="preserve">   proforma number of ordinary shares</t>
  </si>
  <si>
    <t>Profit after tax after minority interest</t>
  </si>
  <si>
    <t>Profit after taxation and minority interest (RM'000)</t>
  </si>
  <si>
    <t>Goodwill</t>
  </si>
  <si>
    <t>Tax recoverable</t>
  </si>
  <si>
    <t>(Proforma)</t>
  </si>
  <si>
    <t>Loss for the period</t>
  </si>
  <si>
    <t>Loss for the period (RM'000)</t>
  </si>
  <si>
    <t>- Pre-acquisition profit</t>
  </si>
  <si>
    <t>Notes:</t>
  </si>
  <si>
    <t>The Group's products and services are not subject to seasonality or cyclicality.</t>
  </si>
  <si>
    <t>Segmental information is presented in respect of the Group's business segments.</t>
  </si>
  <si>
    <t xml:space="preserve">Manufacture </t>
  </si>
  <si>
    <t xml:space="preserve">of </t>
  </si>
  <si>
    <t>Manufacture</t>
  </si>
  <si>
    <t xml:space="preserve">Trading </t>
  </si>
  <si>
    <t>vehicles</t>
  </si>
  <si>
    <t>body works</t>
  </si>
  <si>
    <t>Others</t>
  </si>
  <si>
    <t>Elimination</t>
  </si>
  <si>
    <t>Revenue from external customers</t>
  </si>
  <si>
    <t>-</t>
  </si>
  <si>
    <t>Inter-segment revenue</t>
  </si>
  <si>
    <t>Total revenue</t>
  </si>
  <si>
    <t>Segment results</t>
  </si>
  <si>
    <t>Interest expense</t>
  </si>
  <si>
    <t>Interest income</t>
  </si>
  <si>
    <t>Profit after taxation</t>
  </si>
  <si>
    <t>12 month</t>
  </si>
  <si>
    <t>quarter</t>
  </si>
  <si>
    <t>ended</t>
  </si>
  <si>
    <t>rebuilt</t>
  </si>
  <si>
    <t>commercial</t>
  </si>
  <si>
    <t>reconditioned</t>
  </si>
  <si>
    <t>used</t>
  </si>
  <si>
    <t>7.1.04</t>
  </si>
  <si>
    <t>11.2.04</t>
  </si>
  <si>
    <t>There are no outstanding capital commitments at the end of the current quarter.</t>
  </si>
  <si>
    <t>- Current taxation</t>
  </si>
  <si>
    <t>- Deferred taxation</t>
  </si>
  <si>
    <t>(Over)/under provision in prior year</t>
  </si>
  <si>
    <t>Taxation of Malaysian statutory tax rate of 28%</t>
  </si>
  <si>
    <t>Expenses not deductible for tax purposes</t>
  </si>
  <si>
    <t>Reduced tax rate on first RM100,000 chargeable income</t>
  </si>
  <si>
    <t>Over provision in prior year</t>
  </si>
  <si>
    <t>The total gross proceeds of RM16,231,000 arising from the Rights and Public Issues shall accrue to the</t>
  </si>
  <si>
    <t>Company and will be fully utilised by April 2005 in the following manner :</t>
  </si>
  <si>
    <t>Double deduction of expenses not deductible for tax purposes</t>
  </si>
  <si>
    <t>Net cash movement in operating activities</t>
  </si>
  <si>
    <t>Operating loss before working capital changes</t>
  </si>
  <si>
    <t>Reconciliation of statutory tax rate to effective tax rate :</t>
  </si>
  <si>
    <t>Individual</t>
  </si>
  <si>
    <t>Cumulative</t>
  </si>
  <si>
    <t>Cumulative Quarter</t>
  </si>
  <si>
    <t xml:space="preserve">Basic Earnings Per Share based on </t>
  </si>
  <si>
    <t>Basic loss per share
based on weighted average number of shares in issue (RM)</t>
  </si>
  <si>
    <t>Basic earnings per share
based on the proforma number of shares assumed in issue (sen)</t>
  </si>
  <si>
    <t>Notes :</t>
  </si>
  <si>
    <t>Net decrease in cash and cash equivalents</t>
  </si>
  <si>
    <t>(Audited)</t>
  </si>
  <si>
    <t>Accumulated losses</t>
  </si>
  <si>
    <t>Accumulated</t>
  </si>
  <si>
    <t>Losses</t>
  </si>
  <si>
    <t xml:space="preserve">   of RM1.00 each assumed in issue (sen)</t>
  </si>
  <si>
    <t xml:space="preserve">   of RM1.00 each in issue (RM)</t>
  </si>
  <si>
    <t xml:space="preserve">   shares of RM1.00 each in issue </t>
  </si>
  <si>
    <t xml:space="preserve">   shares of RM1.00 each assumed in issue ('000)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</si>
</sst>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b/>
      <sz val="8"/>
      <name val="Times New Roman"/>
      <family val="1"/>
    </font>
    <font>
      <b/>
      <i/>
      <sz val="10"/>
      <name val="Times New Roman"/>
      <family val="1"/>
    </font>
    <font>
      <sz val="10"/>
      <color indexed="8"/>
      <name val="Times New Roman"/>
      <family val="1"/>
    </font>
    <font>
      <i/>
      <sz val="10"/>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3" fontId="1" fillId="0" borderId="0" xfId="15" applyNumberFormat="1" applyFont="1" applyAlignment="1">
      <alignment/>
    </xf>
    <xf numFmtId="173" fontId="1" fillId="0" borderId="0" xfId="15" applyNumberFormat="1" applyFont="1" applyAlignment="1">
      <alignment horizontal="center"/>
    </xf>
    <xf numFmtId="173" fontId="1" fillId="0" borderId="1" xfId="15" applyNumberFormat="1" applyFont="1" applyBorder="1" applyAlignment="1">
      <alignment horizontal="center"/>
    </xf>
    <xf numFmtId="173" fontId="1" fillId="0" borderId="2" xfId="15" applyNumberFormat="1" applyFont="1" applyBorder="1" applyAlignment="1">
      <alignment horizontal="center"/>
    </xf>
    <xf numFmtId="173" fontId="1" fillId="0" borderId="0" xfId="15" applyNumberFormat="1" applyFont="1" applyBorder="1" applyAlignment="1">
      <alignment/>
    </xf>
    <xf numFmtId="173" fontId="1" fillId="0" borderId="0" xfId="15" applyNumberFormat="1" applyFont="1" applyBorder="1" applyAlignment="1">
      <alignment horizontal="center"/>
    </xf>
    <xf numFmtId="173" fontId="1" fillId="0" borderId="3" xfId="15" applyNumberFormat="1" applyFont="1" applyBorder="1" applyAlignment="1">
      <alignment/>
    </xf>
    <xf numFmtId="173" fontId="1" fillId="0" borderId="1" xfId="15" applyNumberFormat="1" applyFont="1" applyBorder="1" applyAlignment="1">
      <alignment/>
    </xf>
    <xf numFmtId="43" fontId="1" fillId="0" borderId="3" xfId="15" applyFont="1" applyBorder="1" applyAlignment="1">
      <alignment/>
    </xf>
    <xf numFmtId="173" fontId="1" fillId="0" borderId="3" xfId="15" applyNumberFormat="1" applyFont="1" applyBorder="1" applyAlignment="1">
      <alignment horizontal="center"/>
    </xf>
    <xf numFmtId="16" fontId="1" fillId="0" borderId="0" xfId="0" applyNumberFormat="1" applyFont="1" applyAlignment="1">
      <alignment horizontal="center"/>
    </xf>
    <xf numFmtId="173" fontId="2" fillId="0" borderId="0" xfId="15" applyNumberFormat="1" applyFont="1" applyAlignment="1">
      <alignment/>
    </xf>
    <xf numFmtId="173" fontId="1" fillId="0" borderId="0" xfId="0" applyNumberFormat="1" applyFont="1" applyAlignment="1">
      <alignment horizontal="center"/>
    </xf>
    <xf numFmtId="179" fontId="1" fillId="0" borderId="0" xfId="0" applyNumberFormat="1" applyFont="1" applyAlignment="1">
      <alignment horizontal="center"/>
    </xf>
    <xf numFmtId="173" fontId="1" fillId="0" borderId="0" xfId="0" applyNumberFormat="1" applyFont="1" applyAlignment="1">
      <alignment/>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3" fontId="1" fillId="0" borderId="2" xfId="15" applyNumberFormat="1" applyFont="1" applyBorder="1" applyAlignment="1">
      <alignment/>
    </xf>
    <xf numFmtId="173" fontId="1" fillId="0" borderId="4" xfId="15" applyNumberFormat="1" applyFont="1" applyBorder="1" applyAlignment="1">
      <alignment/>
    </xf>
    <xf numFmtId="173" fontId="1" fillId="0" borderId="0" xfId="15" applyNumberFormat="1" applyFont="1" applyAlignment="1">
      <alignment horizontal="right"/>
    </xf>
    <xf numFmtId="173" fontId="1" fillId="0" borderId="5" xfId="15" applyNumberFormat="1" applyFont="1" applyBorder="1" applyAlignment="1">
      <alignment/>
    </xf>
    <xf numFmtId="173" fontId="1" fillId="0" borderId="6" xfId="15" applyNumberFormat="1" applyFont="1" applyBorder="1" applyAlignment="1">
      <alignment/>
    </xf>
    <xf numFmtId="173" fontId="1" fillId="0" borderId="7" xfId="15" applyNumberFormat="1" applyFont="1" applyBorder="1" applyAlignment="1">
      <alignment/>
    </xf>
    <xf numFmtId="173" fontId="1" fillId="0" borderId="5" xfId="15" applyNumberFormat="1" applyFont="1" applyBorder="1" applyAlignment="1">
      <alignment horizontal="center"/>
    </xf>
    <xf numFmtId="173" fontId="1" fillId="0" borderId="6" xfId="15" applyNumberFormat="1" applyFont="1" applyBorder="1" applyAlignment="1">
      <alignment horizontal="center"/>
    </xf>
    <xf numFmtId="173" fontId="2" fillId="0" borderId="0" xfId="15" applyNumberFormat="1" applyFont="1" applyBorder="1" applyAlignment="1">
      <alignment/>
    </xf>
    <xf numFmtId="0" fontId="3" fillId="0" borderId="0" xfId="0" applyFont="1" applyAlignment="1" quotePrefix="1">
      <alignment/>
    </xf>
    <xf numFmtId="0" fontId="1" fillId="0" borderId="0" xfId="0" applyFont="1" applyAlignment="1">
      <alignment horizontal="justify"/>
    </xf>
    <xf numFmtId="0" fontId="4" fillId="0" borderId="0" xfId="0" applyFont="1" applyAlignment="1">
      <alignment horizontal="center"/>
    </xf>
    <xf numFmtId="0" fontId="1" fillId="0" borderId="0" xfId="0" applyFont="1" applyBorder="1" applyAlignment="1">
      <alignment/>
    </xf>
    <xf numFmtId="0" fontId="2" fillId="0" borderId="0" xfId="0" applyFont="1" applyAlignment="1">
      <alignment horizontal="left"/>
    </xf>
    <xf numFmtId="0" fontId="5" fillId="0" borderId="0" xfId="0" applyFont="1" applyAlignment="1">
      <alignment horizontal="left"/>
    </xf>
    <xf numFmtId="0" fontId="2" fillId="0" borderId="0" xfId="0" applyFont="1" applyAlignment="1" quotePrefix="1">
      <alignment horizontal="left"/>
    </xf>
    <xf numFmtId="15" fontId="6" fillId="0" borderId="0" xfId="0" applyNumberFormat="1" applyFont="1" applyAlignment="1" quotePrefix="1">
      <alignment horizontal="left"/>
    </xf>
    <xf numFmtId="15" fontId="1" fillId="0" borderId="0" xfId="0" applyNumberFormat="1" applyFont="1" applyAlignment="1">
      <alignment horizontal="center"/>
    </xf>
    <xf numFmtId="41" fontId="1" fillId="0" borderId="0" xfId="0" applyNumberFormat="1" applyFont="1" applyAlignment="1">
      <alignment/>
    </xf>
    <xf numFmtId="0" fontId="3" fillId="0" borderId="0" xfId="0" applyFont="1" applyAlignment="1">
      <alignment horizontal="center"/>
    </xf>
    <xf numFmtId="15" fontId="1" fillId="0" borderId="0" xfId="0" applyNumberFormat="1" applyFont="1" applyAlignment="1" quotePrefix="1">
      <alignment horizontal="center"/>
    </xf>
    <xf numFmtId="41" fontId="4" fillId="0" borderId="0" xfId="0" applyNumberFormat="1" applyFont="1" applyAlignment="1">
      <alignment horizontal="center"/>
    </xf>
    <xf numFmtId="41" fontId="4" fillId="0" borderId="3" xfId="0" applyNumberFormat="1" applyFont="1" applyBorder="1" applyAlignment="1">
      <alignment horizontal="center"/>
    </xf>
    <xf numFmtId="186" fontId="4" fillId="0" borderId="3" xfId="0" applyNumberFormat="1" applyFont="1" applyBorder="1" applyAlignment="1">
      <alignment horizontal="center"/>
    </xf>
    <xf numFmtId="43" fontId="1" fillId="0" borderId="3" xfId="15" applyFont="1" applyFill="1" applyBorder="1" applyAlignment="1">
      <alignment/>
    </xf>
    <xf numFmtId="173" fontId="1" fillId="0" borderId="0" xfId="15" applyNumberFormat="1" applyFont="1" applyFill="1" applyAlignment="1">
      <alignment/>
    </xf>
    <xf numFmtId="173" fontId="1" fillId="0" borderId="3"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3" fillId="0" borderId="0" xfId="0" applyFont="1" applyFill="1" applyAlignment="1">
      <alignment/>
    </xf>
    <xf numFmtId="41" fontId="1" fillId="0" borderId="0" xfId="0" applyNumberFormat="1" applyFont="1" applyFill="1" applyAlignment="1">
      <alignment/>
    </xf>
    <xf numFmtId="41" fontId="1" fillId="0" borderId="8" xfId="0" applyNumberFormat="1" applyFont="1" applyFill="1" applyBorder="1" applyAlignment="1">
      <alignment/>
    </xf>
    <xf numFmtId="41" fontId="1" fillId="0" borderId="4" xfId="0" applyNumberFormat="1" applyFont="1" applyFill="1" applyBorder="1" applyAlignment="1">
      <alignment/>
    </xf>
    <xf numFmtId="173" fontId="1" fillId="0" borderId="9" xfId="15" applyNumberFormat="1" applyFont="1" applyBorder="1" applyAlignment="1">
      <alignment/>
    </xf>
    <xf numFmtId="0" fontId="1" fillId="2" borderId="0" xfId="0" applyFont="1" applyFill="1" applyAlignment="1">
      <alignment/>
    </xf>
    <xf numFmtId="0" fontId="4" fillId="0" borderId="0" xfId="0" applyFont="1" applyFill="1" applyAlignment="1">
      <alignment horizontal="center"/>
    </xf>
    <xf numFmtId="173" fontId="1" fillId="0" borderId="1" xfId="15" applyNumberFormat="1" applyFont="1" applyFill="1" applyBorder="1" applyAlignment="1">
      <alignment/>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1" fillId="0" borderId="9" xfId="15" applyNumberFormat="1" applyFont="1" applyFill="1" applyBorder="1" applyAlignment="1">
      <alignment/>
    </xf>
    <xf numFmtId="173" fontId="1" fillId="0" borderId="0" xfId="15" applyNumberFormat="1" applyFont="1" applyFill="1" applyBorder="1" applyAlignment="1">
      <alignment/>
    </xf>
    <xf numFmtId="173" fontId="1" fillId="0" borderId="0" xfId="15" applyNumberFormat="1" applyFont="1" applyFill="1" applyAlignment="1">
      <alignment horizontal="right"/>
    </xf>
    <xf numFmtId="173" fontId="1" fillId="0" borderId="4" xfId="15" applyNumberFormat="1" applyFont="1" applyFill="1" applyBorder="1" applyAlignment="1">
      <alignment/>
    </xf>
    <xf numFmtId="0" fontId="2" fillId="0" borderId="0" xfId="0" applyFont="1" applyFill="1" applyAlignment="1">
      <alignment/>
    </xf>
    <xf numFmtId="41" fontId="1" fillId="0" borderId="1" xfId="0" applyNumberFormat="1" applyFont="1" applyFill="1" applyBorder="1" applyAlignment="1">
      <alignment/>
    </xf>
    <xf numFmtId="173" fontId="1" fillId="0" borderId="4" xfId="15" applyNumberFormat="1" applyFont="1" applyFill="1" applyBorder="1" applyAlignment="1">
      <alignment horizontal="center"/>
    </xf>
    <xf numFmtId="0" fontId="1" fillId="0" borderId="0" xfId="0" applyFont="1" applyFill="1" applyAlignment="1" quotePrefix="1">
      <alignment/>
    </xf>
    <xf numFmtId="186" fontId="4" fillId="0" borderId="0" xfId="0" applyNumberFormat="1" applyFont="1" applyBorder="1" applyAlignment="1">
      <alignment horizontal="center"/>
    </xf>
    <xf numFmtId="43" fontId="1" fillId="0" borderId="0" xfId="15" applyFont="1" applyFill="1" applyBorder="1" applyAlignment="1">
      <alignment/>
    </xf>
    <xf numFmtId="173" fontId="1" fillId="0" borderId="0" xfId="15" applyNumberFormat="1" applyFont="1" applyFill="1" applyBorder="1" applyAlignment="1">
      <alignment horizontal="center"/>
    </xf>
    <xf numFmtId="0" fontId="1" fillId="0" borderId="0" xfId="0" applyFont="1" applyAlignment="1">
      <alignment wrapText="1"/>
    </xf>
    <xf numFmtId="0" fontId="1" fillId="0" borderId="0" xfId="0" applyFont="1" applyAlignment="1">
      <alignment horizontal="left"/>
    </xf>
    <xf numFmtId="0" fontId="1" fillId="0" borderId="0" xfId="0" applyFont="1" applyAlignment="1" quotePrefix="1">
      <alignment/>
    </xf>
    <xf numFmtId="0" fontId="1" fillId="0" borderId="0" xfId="19" applyFont="1" applyFill="1">
      <alignment/>
      <protection/>
    </xf>
    <xf numFmtId="0" fontId="0" fillId="0" borderId="0" xfId="19" applyFont="1" applyFill="1">
      <alignment/>
      <protection/>
    </xf>
    <xf numFmtId="0" fontId="8" fillId="0" borderId="0" xfId="19" applyFont="1" applyFill="1" applyAlignment="1">
      <alignment horizontal="center"/>
      <protection/>
    </xf>
    <xf numFmtId="0" fontId="8" fillId="0" borderId="0" xfId="19" applyFont="1" applyFill="1">
      <alignment/>
      <protection/>
    </xf>
    <xf numFmtId="0" fontId="1" fillId="0" borderId="0" xfId="19" applyFont="1" applyFill="1" applyAlignment="1">
      <alignment horizontal="center"/>
      <protection/>
    </xf>
    <xf numFmtId="0" fontId="3" fillId="0" borderId="0" xfId="19" applyFont="1" applyFill="1" applyBorder="1" applyAlignment="1">
      <alignment horizontal="center"/>
      <protection/>
    </xf>
    <xf numFmtId="0" fontId="3" fillId="0" borderId="0" xfId="19" applyFont="1" applyFill="1" applyAlignment="1">
      <alignment horizontal="center"/>
      <protection/>
    </xf>
    <xf numFmtId="173" fontId="1" fillId="0" borderId="0" xfId="15" applyNumberFormat="1" applyFont="1" applyFill="1" applyAlignment="1">
      <alignment horizontal="center"/>
    </xf>
    <xf numFmtId="173" fontId="1" fillId="0" borderId="1" xfId="15" applyNumberFormat="1" applyFont="1" applyFill="1" applyBorder="1" applyAlignment="1">
      <alignment horizontal="center"/>
    </xf>
    <xf numFmtId="173" fontId="0" fillId="0" borderId="0" xfId="15" applyNumberFormat="1" applyFont="1" applyFill="1" applyAlignment="1">
      <alignment horizontal="center"/>
    </xf>
    <xf numFmtId="173" fontId="0" fillId="0" borderId="0" xfId="15" applyNumberFormat="1" applyFont="1" applyFill="1" applyAlignment="1">
      <alignment/>
    </xf>
    <xf numFmtId="0" fontId="1" fillId="0" borderId="0" xfId="0" applyFont="1" applyAlignment="1">
      <alignment/>
    </xf>
    <xf numFmtId="0" fontId="0" fillId="0" borderId="0" xfId="19" applyFont="1" applyFill="1" applyAlignment="1">
      <alignment horizontal="center"/>
      <protection/>
    </xf>
    <xf numFmtId="41" fontId="1" fillId="0" borderId="0" xfId="0" applyNumberFormat="1" applyFont="1" applyFill="1" applyBorder="1" applyAlignment="1">
      <alignment/>
    </xf>
    <xf numFmtId="0" fontId="8" fillId="0" borderId="0" xfId="0" applyFont="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142875</xdr:rowOff>
    </xdr:from>
    <xdr:to>
      <xdr:col>7</xdr:col>
      <xdr:colOff>600075</xdr:colOff>
      <xdr:row>55</xdr:row>
      <xdr:rowOff>66675</xdr:rowOff>
    </xdr:to>
    <xdr:sp>
      <xdr:nvSpPr>
        <xdr:cNvPr id="1" name="TextBox 1"/>
        <xdr:cNvSpPr txBox="1">
          <a:spLocks noChangeArrowheads="1"/>
        </xdr:cNvSpPr>
      </xdr:nvSpPr>
      <xdr:spPr>
        <a:xfrm>
          <a:off x="9525" y="9363075"/>
          <a:ext cx="555307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Malaysia Securities Exchange Berhad.</a:t>
          </a:r>
        </a:p>
      </xdr:txBody>
    </xdr:sp>
    <xdr:clientData/>
  </xdr:twoCellAnchor>
  <xdr:oneCellAnchor>
    <xdr:from>
      <xdr:col>1</xdr:col>
      <xdr:colOff>352425</xdr:colOff>
      <xdr:row>57</xdr:row>
      <xdr:rowOff>47625</xdr:rowOff>
    </xdr:from>
    <xdr:ext cx="76200" cy="200025"/>
    <xdr:sp>
      <xdr:nvSpPr>
        <xdr:cNvPr id="2" name="TextBox 4"/>
        <xdr:cNvSpPr txBox="1">
          <a:spLocks noChangeArrowheads="1"/>
        </xdr:cNvSpPr>
      </xdr:nvSpPr>
      <xdr:spPr>
        <a:xfrm>
          <a:off x="2571750" y="10077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56</xdr:row>
      <xdr:rowOff>9525</xdr:rowOff>
    </xdr:from>
    <xdr:to>
      <xdr:col>7</xdr:col>
      <xdr:colOff>657225</xdr:colOff>
      <xdr:row>60</xdr:row>
      <xdr:rowOff>38100</xdr:rowOff>
    </xdr:to>
    <xdr:sp>
      <xdr:nvSpPr>
        <xdr:cNvPr id="3" name="TextBox 5"/>
        <xdr:cNvSpPr txBox="1">
          <a:spLocks noChangeArrowheads="1"/>
        </xdr:cNvSpPr>
      </xdr:nvSpPr>
      <xdr:spPr>
        <a:xfrm>
          <a:off x="9525" y="9877425"/>
          <a:ext cx="5610225" cy="6762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of Boon Koon Group Berhad and Boon Koon Vehicles Industries Sdn. Bhd. for the year ended 31 December 2002 and the accompanying explanatory notes attached to the interim financial statements.</a:t>
          </a:r>
        </a:p>
      </xdr:txBody>
    </xdr:sp>
    <xdr:clientData/>
  </xdr:twoCellAnchor>
  <xdr:twoCellAnchor>
    <xdr:from>
      <xdr:col>0</xdr:col>
      <xdr:colOff>38100</xdr:colOff>
      <xdr:row>47</xdr:row>
      <xdr:rowOff>152400</xdr:rowOff>
    </xdr:from>
    <xdr:to>
      <xdr:col>7</xdr:col>
      <xdr:colOff>590550</xdr:colOff>
      <xdr:row>51</xdr:row>
      <xdr:rowOff>85725</xdr:rowOff>
    </xdr:to>
    <xdr:sp>
      <xdr:nvSpPr>
        <xdr:cNvPr id="4" name="TextBox 6"/>
        <xdr:cNvSpPr txBox="1">
          <a:spLocks noChangeArrowheads="1"/>
        </xdr:cNvSpPr>
      </xdr:nvSpPr>
      <xdr:spPr>
        <a:xfrm>
          <a:off x="38100" y="8562975"/>
          <a:ext cx="551497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year quarter and cummulative year quarter ended 31 December 2003 have been prepared on a proforma basis on the assumption that the acquisition of subsidiary companies were completed on 31 December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28575</xdr:rowOff>
    </xdr:from>
    <xdr:to>
      <xdr:col>4</xdr:col>
      <xdr:colOff>38100</xdr:colOff>
      <xdr:row>56</xdr:row>
      <xdr:rowOff>76200</xdr:rowOff>
    </xdr:to>
    <xdr:sp>
      <xdr:nvSpPr>
        <xdr:cNvPr id="1" name="TextBox 3"/>
        <xdr:cNvSpPr txBox="1">
          <a:spLocks noChangeArrowheads="1"/>
        </xdr:cNvSpPr>
      </xdr:nvSpPr>
      <xdr:spPr>
        <a:xfrm>
          <a:off x="9525" y="8648700"/>
          <a:ext cx="5162550" cy="533400"/>
        </a:xfrm>
        <a:prstGeom prst="rect">
          <a:avLst/>
        </a:prstGeom>
        <a:solidFill>
          <a:srgbClr val="FFFFFF"/>
        </a:solidFill>
        <a:ln w="9525" cmpd="sng">
          <a:noFill/>
        </a:ln>
      </xdr:spPr>
      <xdr:txBody>
        <a:bodyPr vertOverflow="clip" wrap="square"/>
        <a:p>
          <a:pPr algn="just">
            <a:defRPr/>
          </a:pPr>
          <a:r>
            <a:rPr lang="en-US" cap="none" sz="1000" b="0" i="0" u="none" baseline="0"/>
            <a:t>The audited Balance Sheet as at 31 December 2002 was prepared at company level. No consolidated financial statements were prepared then as the company had yet to commence operations.</a:t>
          </a:r>
        </a:p>
      </xdr:txBody>
    </xdr:sp>
    <xdr:clientData/>
  </xdr:twoCellAnchor>
  <xdr:oneCellAnchor>
    <xdr:from>
      <xdr:col>1</xdr:col>
      <xdr:colOff>352425</xdr:colOff>
      <xdr:row>58</xdr:row>
      <xdr:rowOff>47625</xdr:rowOff>
    </xdr:from>
    <xdr:ext cx="76200" cy="200025"/>
    <xdr:sp>
      <xdr:nvSpPr>
        <xdr:cNvPr id="2" name="TextBox 5"/>
        <xdr:cNvSpPr txBox="1">
          <a:spLocks noChangeArrowheads="1"/>
        </xdr:cNvSpPr>
      </xdr:nvSpPr>
      <xdr:spPr>
        <a:xfrm>
          <a:off x="3695700" y="9477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57</xdr:row>
      <xdr:rowOff>9525</xdr:rowOff>
    </xdr:from>
    <xdr:to>
      <xdr:col>4</xdr:col>
      <xdr:colOff>28575</xdr:colOff>
      <xdr:row>61</xdr:row>
      <xdr:rowOff>95250</xdr:rowOff>
    </xdr:to>
    <xdr:sp>
      <xdr:nvSpPr>
        <xdr:cNvPr id="3" name="TextBox 6"/>
        <xdr:cNvSpPr txBox="1">
          <a:spLocks noChangeArrowheads="1"/>
        </xdr:cNvSpPr>
      </xdr:nvSpPr>
      <xdr:spPr>
        <a:xfrm>
          <a:off x="9525" y="9277350"/>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of Boon Koon Group Berhad and Boon Koon Vehicles Industries Sdn. Bhd. for the year ended 31 December 2002 and the accompanying explanatory notes attached to the interim financial statements.</a:t>
          </a:r>
        </a:p>
      </xdr:txBody>
    </xdr:sp>
    <xdr:clientData/>
  </xdr:twoCellAnchor>
  <xdr:twoCellAnchor>
    <xdr:from>
      <xdr:col>0</xdr:col>
      <xdr:colOff>38100</xdr:colOff>
      <xdr:row>48</xdr:row>
      <xdr:rowOff>9525</xdr:rowOff>
    </xdr:from>
    <xdr:to>
      <xdr:col>3</xdr:col>
      <xdr:colOff>819150</xdr:colOff>
      <xdr:row>51</xdr:row>
      <xdr:rowOff>133350</xdr:rowOff>
    </xdr:to>
    <xdr:sp>
      <xdr:nvSpPr>
        <xdr:cNvPr id="4" name="TextBox 7"/>
        <xdr:cNvSpPr txBox="1">
          <a:spLocks noChangeArrowheads="1"/>
        </xdr:cNvSpPr>
      </xdr:nvSpPr>
      <xdr:spPr>
        <a:xfrm>
          <a:off x="38100" y="7820025"/>
          <a:ext cx="5076825" cy="6096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December 2003 has been prepared on a proforma basis on the assumption that the acquisition of subsidiary companies were completed on 31 December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38</xdr:row>
      <xdr:rowOff>0</xdr:rowOff>
    </xdr:from>
    <xdr:to>
      <xdr:col>5</xdr:col>
      <xdr:colOff>628650</xdr:colOff>
      <xdr:row>41</xdr:row>
      <xdr:rowOff>95250</xdr:rowOff>
    </xdr:to>
    <xdr:sp>
      <xdr:nvSpPr>
        <xdr:cNvPr id="1" name="TextBox 1"/>
        <xdr:cNvSpPr txBox="1">
          <a:spLocks noChangeArrowheads="1"/>
        </xdr:cNvSpPr>
      </xdr:nvSpPr>
      <xdr:spPr>
        <a:xfrm>
          <a:off x="9525" y="6172200"/>
          <a:ext cx="5724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of Boon Koon Group Berhad and Boon Koon Vehicles Industries Sdn. Bhd. for the year ended 31 December 2002.</a:t>
          </a:r>
        </a:p>
      </xdr:txBody>
    </xdr:sp>
    <xdr:clientData/>
  </xdr:twoCellAnchor>
  <xdr:twoCellAnchor>
    <xdr:from>
      <xdr:col>0</xdr:col>
      <xdr:colOff>38100</xdr:colOff>
      <xdr:row>29</xdr:row>
      <xdr:rowOff>152400</xdr:rowOff>
    </xdr:from>
    <xdr:to>
      <xdr:col>5</xdr:col>
      <xdr:colOff>590550</xdr:colOff>
      <xdr:row>33</xdr:row>
      <xdr:rowOff>104775</xdr:rowOff>
    </xdr:to>
    <xdr:sp>
      <xdr:nvSpPr>
        <xdr:cNvPr id="2" name="TextBox 3"/>
        <xdr:cNvSpPr txBox="1">
          <a:spLocks noChangeArrowheads="1"/>
        </xdr:cNvSpPr>
      </xdr:nvSpPr>
      <xdr:spPr>
        <a:xfrm>
          <a:off x="38100" y="4867275"/>
          <a:ext cx="5657850"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cummulative year quarter ended 31 December 2003 has been prepared on a proforma basis on the assumption that the acquisition of subsidiary companies were completed on 31 December 2003.</a:t>
          </a:r>
        </a:p>
      </xdr:txBody>
    </xdr:sp>
    <xdr:clientData/>
  </xdr:twoCellAnchor>
  <xdr:twoCellAnchor>
    <xdr:from>
      <xdr:col>0</xdr:col>
      <xdr:colOff>38100</xdr:colOff>
      <xdr:row>35</xdr:row>
      <xdr:rowOff>0</xdr:rowOff>
    </xdr:from>
    <xdr:to>
      <xdr:col>5</xdr:col>
      <xdr:colOff>542925</xdr:colOff>
      <xdr:row>37</xdr:row>
      <xdr:rowOff>66675</xdr:rowOff>
    </xdr:to>
    <xdr:sp>
      <xdr:nvSpPr>
        <xdr:cNvPr id="3" name="TextBox 4"/>
        <xdr:cNvSpPr txBox="1">
          <a:spLocks noChangeArrowheads="1"/>
        </xdr:cNvSpPr>
      </xdr:nvSpPr>
      <xdr:spPr>
        <a:xfrm>
          <a:off x="38100" y="5686425"/>
          <a:ext cx="5610225" cy="3905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Malaysia Securities Exchange Berhad.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142875</xdr:rowOff>
    </xdr:from>
    <xdr:to>
      <xdr:col>4</xdr:col>
      <xdr:colOff>838200</xdr:colOff>
      <xdr:row>57</xdr:row>
      <xdr:rowOff>57150</xdr:rowOff>
    </xdr:to>
    <xdr:sp>
      <xdr:nvSpPr>
        <xdr:cNvPr id="1" name="TextBox 3"/>
        <xdr:cNvSpPr txBox="1">
          <a:spLocks noChangeArrowheads="1"/>
        </xdr:cNvSpPr>
      </xdr:nvSpPr>
      <xdr:spPr>
        <a:xfrm>
          <a:off x="9525" y="6324600"/>
          <a:ext cx="4876800" cy="40005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Malaysia Securities Exchange Berhad.</a:t>
          </a:r>
        </a:p>
      </xdr:txBody>
    </xdr:sp>
    <xdr:clientData/>
  </xdr:twoCellAnchor>
  <xdr:oneCellAnchor>
    <xdr:from>
      <xdr:col>1</xdr:col>
      <xdr:colOff>228600</xdr:colOff>
      <xdr:row>59</xdr:row>
      <xdr:rowOff>47625</xdr:rowOff>
    </xdr:from>
    <xdr:ext cx="76200" cy="200025"/>
    <xdr:sp>
      <xdr:nvSpPr>
        <xdr:cNvPr id="2" name="TextBox 4"/>
        <xdr:cNvSpPr txBox="1">
          <a:spLocks noChangeArrowheads="1"/>
        </xdr:cNvSpPr>
      </xdr:nvSpPr>
      <xdr:spPr>
        <a:xfrm>
          <a:off x="3028950" y="7038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58</xdr:row>
      <xdr:rowOff>9525</xdr:rowOff>
    </xdr:from>
    <xdr:to>
      <xdr:col>4</xdr:col>
      <xdr:colOff>838200</xdr:colOff>
      <xdr:row>62</xdr:row>
      <xdr:rowOff>123825</xdr:rowOff>
    </xdr:to>
    <xdr:sp>
      <xdr:nvSpPr>
        <xdr:cNvPr id="3" name="TextBox 5"/>
        <xdr:cNvSpPr txBox="1">
          <a:spLocks noChangeArrowheads="1"/>
        </xdr:cNvSpPr>
      </xdr:nvSpPr>
      <xdr:spPr>
        <a:xfrm>
          <a:off x="9525" y="6838950"/>
          <a:ext cx="4876800"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of Boon Koon Group Berhad and Boon Koon Vehicles Industries Sdn. Bhd. for the year ended 31 December 2002 and the accompanying explanatory notes attached to the interim financial statements.</a:t>
          </a:r>
        </a:p>
      </xdr:txBody>
    </xdr:sp>
    <xdr:clientData/>
  </xdr:twoCellAnchor>
  <xdr:twoCellAnchor>
    <xdr:from>
      <xdr:col>0</xdr:col>
      <xdr:colOff>9525</xdr:colOff>
      <xdr:row>49</xdr:row>
      <xdr:rowOff>85725</xdr:rowOff>
    </xdr:from>
    <xdr:to>
      <xdr:col>4</xdr:col>
      <xdr:colOff>790575</xdr:colOff>
      <xdr:row>54</xdr:row>
      <xdr:rowOff>0</xdr:rowOff>
    </xdr:to>
    <xdr:sp>
      <xdr:nvSpPr>
        <xdr:cNvPr id="4" name="TextBox 9"/>
        <xdr:cNvSpPr txBox="1">
          <a:spLocks noChangeArrowheads="1"/>
        </xdr:cNvSpPr>
      </xdr:nvSpPr>
      <xdr:spPr>
        <a:xfrm>
          <a:off x="9525" y="5457825"/>
          <a:ext cx="4829175" cy="723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cummulative year quarter ended 31 December 2003 has been prepared on a proforma basis on the assumption that the acquisition of subsidiary companies were completed on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36</xdr:row>
      <xdr:rowOff>9525</xdr:rowOff>
    </xdr:from>
    <xdr:to>
      <xdr:col>8</xdr:col>
      <xdr:colOff>419100</xdr:colOff>
      <xdr:row>37</xdr:row>
      <xdr:rowOff>66675</xdr:rowOff>
    </xdr:to>
    <xdr:sp>
      <xdr:nvSpPr>
        <xdr:cNvPr id="1" name="Text 18"/>
        <xdr:cNvSpPr txBox="1">
          <a:spLocks noChangeArrowheads="1"/>
        </xdr:cNvSpPr>
      </xdr:nvSpPr>
      <xdr:spPr>
        <a:xfrm>
          <a:off x="314325" y="5734050"/>
          <a:ext cx="565785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for the year ended 31 December 2002 was not qualified.</a:t>
          </a:r>
        </a:p>
      </xdr:txBody>
    </xdr:sp>
    <xdr:clientData/>
  </xdr:twoCellAnchor>
  <xdr:twoCellAnchor>
    <xdr:from>
      <xdr:col>1</xdr:col>
      <xdr:colOff>9525</xdr:colOff>
      <xdr:row>97</xdr:row>
      <xdr:rowOff>9525</xdr:rowOff>
    </xdr:from>
    <xdr:to>
      <xdr:col>8</xdr:col>
      <xdr:colOff>409575</xdr:colOff>
      <xdr:row>99</xdr:row>
      <xdr:rowOff>57150</xdr:rowOff>
    </xdr:to>
    <xdr:sp>
      <xdr:nvSpPr>
        <xdr:cNvPr id="2" name="Text 18"/>
        <xdr:cNvSpPr txBox="1">
          <a:spLocks noChangeArrowheads="1"/>
        </xdr:cNvSpPr>
      </xdr:nvSpPr>
      <xdr:spPr>
        <a:xfrm>
          <a:off x="314325" y="15649575"/>
          <a:ext cx="5648325" cy="371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103</xdr:row>
      <xdr:rowOff>9525</xdr:rowOff>
    </xdr:from>
    <xdr:to>
      <xdr:col>8</xdr:col>
      <xdr:colOff>419100</xdr:colOff>
      <xdr:row>105</xdr:row>
      <xdr:rowOff>85725</xdr:rowOff>
    </xdr:to>
    <xdr:sp>
      <xdr:nvSpPr>
        <xdr:cNvPr id="3" name="Text 18"/>
        <xdr:cNvSpPr txBox="1">
          <a:spLocks noChangeArrowheads="1"/>
        </xdr:cNvSpPr>
      </xdr:nvSpPr>
      <xdr:spPr>
        <a:xfrm>
          <a:off x="314325" y="16621125"/>
          <a:ext cx="5657850" cy="4000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 the opinion of the Directors, no material events have arisen between the end of the reporting quarter and the date of this announcement save as follows :</a:t>
          </a:r>
          <a:r>
            <a:rPr lang="en-US" cap="none" sz="1000" b="0" i="0" u="none" baseline="0">
              <a:latin typeface="Arial"/>
              <a:ea typeface="Arial"/>
              <a:cs typeface="Arial"/>
            </a:rPr>
            <a:t>
</a:t>
          </a:r>
        </a:p>
      </xdr:txBody>
    </xdr:sp>
    <xdr:clientData/>
  </xdr:twoCellAnchor>
  <xdr:twoCellAnchor>
    <xdr:from>
      <xdr:col>1</xdr:col>
      <xdr:colOff>9525</xdr:colOff>
      <xdr:row>131</xdr:row>
      <xdr:rowOff>9525</xdr:rowOff>
    </xdr:from>
    <xdr:to>
      <xdr:col>8</xdr:col>
      <xdr:colOff>457200</xdr:colOff>
      <xdr:row>148</xdr:row>
      <xdr:rowOff>123825</xdr:rowOff>
    </xdr:to>
    <xdr:sp>
      <xdr:nvSpPr>
        <xdr:cNvPr id="4" name="Text 18"/>
        <xdr:cNvSpPr txBox="1">
          <a:spLocks noChangeArrowheads="1"/>
        </xdr:cNvSpPr>
      </xdr:nvSpPr>
      <xdr:spPr>
        <a:xfrm>
          <a:off x="314325" y="21155025"/>
          <a:ext cx="5695950" cy="2867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change in the composition of the Group for the current year to date save as follows : 
In conjunction with the admission to the Official List and the listing of and quotation for the entire issued and paid-up share capital of BKOON on the Second Board of MSEB, the following restructuring was undertaken:-
(i) Acquisition of the entire share capital of BKVI comprising 11,673,640 ordinary shares of RM1.00 each for a total consideration of RM32,402,971 satisfied by the issue of 30,568,841 new BKOON ordinary shares of RM1.00 each at an issue price of approximately RM1.06 per ordinary share,
(ii) Acquisition of the entire share capital of FPC comprising 299,200 ordinary shares of RM1.00 each for a total cash consideration of RM683,443, and
(iii) Acquisition of 65% of the share capital of BKM comprising 65,000 ordinary shares of RM1.00 each for a total cash consideration of RM212,085.
The acquisitions were completed on 7 January 2004.</a:t>
          </a:r>
        </a:p>
      </xdr:txBody>
    </xdr:sp>
    <xdr:clientData/>
  </xdr:twoCellAnchor>
  <xdr:twoCellAnchor>
    <xdr:from>
      <xdr:col>1</xdr:col>
      <xdr:colOff>9525</xdr:colOff>
      <xdr:row>152</xdr:row>
      <xdr:rowOff>9525</xdr:rowOff>
    </xdr:from>
    <xdr:to>
      <xdr:col>8</xdr:col>
      <xdr:colOff>485775</xdr:colOff>
      <xdr:row>154</xdr:row>
      <xdr:rowOff>0</xdr:rowOff>
    </xdr:to>
    <xdr:sp>
      <xdr:nvSpPr>
        <xdr:cNvPr id="5" name="Text 18"/>
        <xdr:cNvSpPr txBox="1">
          <a:spLocks noChangeArrowheads="1"/>
        </xdr:cNvSpPr>
      </xdr:nvSpPr>
      <xdr:spPr>
        <a:xfrm>
          <a:off x="314325" y="24555450"/>
          <a:ext cx="572452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contingent liabilities and contingent assets of a material nature as at the date of this report.</a:t>
          </a:r>
        </a:p>
      </xdr:txBody>
    </xdr:sp>
    <xdr:clientData/>
  </xdr:twoCellAnchor>
  <xdr:twoCellAnchor>
    <xdr:from>
      <xdr:col>1</xdr:col>
      <xdr:colOff>9525</xdr:colOff>
      <xdr:row>165</xdr:row>
      <xdr:rowOff>9525</xdr:rowOff>
    </xdr:from>
    <xdr:to>
      <xdr:col>8</xdr:col>
      <xdr:colOff>485775</xdr:colOff>
      <xdr:row>170</xdr:row>
      <xdr:rowOff>114300</xdr:rowOff>
    </xdr:to>
    <xdr:sp>
      <xdr:nvSpPr>
        <xdr:cNvPr id="6" name="Text 18"/>
        <xdr:cNvSpPr txBox="1">
          <a:spLocks noChangeArrowheads="1"/>
        </xdr:cNvSpPr>
      </xdr:nvSpPr>
      <xdr:spPr>
        <a:xfrm>
          <a:off x="314325" y="26012775"/>
          <a:ext cx="5724525" cy="9144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For the quarter ended 31 December 2003, the Group recorded a revenue of RM18.30 million and profit before tax of RM2.44 million. 
</a:t>
          </a:r>
          <a:r>
            <a:rPr lang="en-US" cap="none" sz="1000" b="0" i="0" u="none" baseline="0">
              <a:latin typeface="Times New Roman"/>
              <a:ea typeface="Times New Roman"/>
              <a:cs typeface="Times New Roman"/>
            </a:rPr>
            <a:t>
There is no comparison with the corresponding period’s results because this is the first set of consolidated results of the Group to be submitted to MSEB.</a:t>
          </a:r>
        </a:p>
      </xdr:txBody>
    </xdr:sp>
    <xdr:clientData/>
  </xdr:twoCellAnchor>
  <xdr:twoCellAnchor>
    <xdr:from>
      <xdr:col>1</xdr:col>
      <xdr:colOff>19050</xdr:colOff>
      <xdr:row>174</xdr:row>
      <xdr:rowOff>38100</xdr:rowOff>
    </xdr:from>
    <xdr:to>
      <xdr:col>8</xdr:col>
      <xdr:colOff>476250</xdr:colOff>
      <xdr:row>176</xdr:row>
      <xdr:rowOff>28575</xdr:rowOff>
    </xdr:to>
    <xdr:sp>
      <xdr:nvSpPr>
        <xdr:cNvPr id="7" name="Text 18"/>
        <xdr:cNvSpPr txBox="1">
          <a:spLocks noChangeArrowheads="1"/>
        </xdr:cNvSpPr>
      </xdr:nvSpPr>
      <xdr:spPr>
        <a:xfrm>
          <a:off x="323850" y="27498675"/>
          <a:ext cx="57054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Not applicable as this is the first quarterly report for the Group.</a:t>
          </a:r>
        </a:p>
      </xdr:txBody>
    </xdr:sp>
    <xdr:clientData/>
  </xdr:twoCellAnchor>
  <xdr:twoCellAnchor>
    <xdr:from>
      <xdr:col>1</xdr:col>
      <xdr:colOff>9525</xdr:colOff>
      <xdr:row>180</xdr:row>
      <xdr:rowOff>9525</xdr:rowOff>
    </xdr:from>
    <xdr:to>
      <xdr:col>8</xdr:col>
      <xdr:colOff>476250</xdr:colOff>
      <xdr:row>182</xdr:row>
      <xdr:rowOff>114300</xdr:rowOff>
    </xdr:to>
    <xdr:sp>
      <xdr:nvSpPr>
        <xdr:cNvPr id="8" name="Text 18"/>
        <xdr:cNvSpPr txBox="1">
          <a:spLocks noChangeArrowheads="1"/>
        </xdr:cNvSpPr>
      </xdr:nvSpPr>
      <xdr:spPr>
        <a:xfrm>
          <a:off x="314325" y="28441650"/>
          <a:ext cx="5715000" cy="4286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Barring unforeseen circumstances, the Group’s performance for the financial year ending 31 December 2004 is expected to be satisfactory.</a:t>
          </a:r>
        </a:p>
      </xdr:txBody>
    </xdr:sp>
    <xdr:clientData/>
  </xdr:twoCellAnchor>
  <xdr:twoCellAnchor>
    <xdr:from>
      <xdr:col>1</xdr:col>
      <xdr:colOff>9525</xdr:colOff>
      <xdr:row>60</xdr:row>
      <xdr:rowOff>9525</xdr:rowOff>
    </xdr:from>
    <xdr:to>
      <xdr:col>8</xdr:col>
      <xdr:colOff>409575</xdr:colOff>
      <xdr:row>65</xdr:row>
      <xdr:rowOff>19050</xdr:rowOff>
    </xdr:to>
    <xdr:sp>
      <xdr:nvSpPr>
        <xdr:cNvPr id="9" name="Text 18"/>
        <xdr:cNvSpPr txBox="1">
          <a:spLocks noChangeArrowheads="1"/>
        </xdr:cNvSpPr>
      </xdr:nvSpPr>
      <xdr:spPr>
        <a:xfrm>
          <a:off x="314325" y="9620250"/>
          <a:ext cx="5648325" cy="819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Other than the interim dividend of RM1,167,364 in respect of the financial year ended 31 December 2003 declared on the same date by BKVI to the then existing shareholders of BKVI prior to the acquisition of BKVI by the Company which  was paid on 6 January 2004, no other dividends have been declared or paid by the Company for the current quarter ended 31 December 2003.</a:t>
          </a:r>
        </a:p>
      </xdr:txBody>
    </xdr:sp>
    <xdr:clientData/>
  </xdr:twoCellAnchor>
  <xdr:twoCellAnchor>
    <xdr:from>
      <xdr:col>1</xdr:col>
      <xdr:colOff>9525</xdr:colOff>
      <xdr:row>186</xdr:row>
      <xdr:rowOff>9525</xdr:rowOff>
    </xdr:from>
    <xdr:to>
      <xdr:col>8</xdr:col>
      <xdr:colOff>523875</xdr:colOff>
      <xdr:row>188</xdr:row>
      <xdr:rowOff>66675</xdr:rowOff>
    </xdr:to>
    <xdr:sp>
      <xdr:nvSpPr>
        <xdr:cNvPr id="10" name="Text 18"/>
        <xdr:cNvSpPr txBox="1">
          <a:spLocks noChangeArrowheads="1"/>
        </xdr:cNvSpPr>
      </xdr:nvSpPr>
      <xdr:spPr>
        <a:xfrm>
          <a:off x="314325" y="29413200"/>
          <a:ext cx="5762625" cy="381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19 March 2004.</a:t>
          </a:r>
        </a:p>
      </xdr:txBody>
    </xdr:sp>
    <xdr:clientData/>
  </xdr:twoCellAnchor>
  <xdr:twoCellAnchor>
    <xdr:from>
      <xdr:col>1</xdr:col>
      <xdr:colOff>9525</xdr:colOff>
      <xdr:row>226</xdr:row>
      <xdr:rowOff>9525</xdr:rowOff>
    </xdr:from>
    <xdr:to>
      <xdr:col>8</xdr:col>
      <xdr:colOff>371475</xdr:colOff>
      <xdr:row>228</xdr:row>
      <xdr:rowOff>0</xdr:rowOff>
    </xdr:to>
    <xdr:sp>
      <xdr:nvSpPr>
        <xdr:cNvPr id="11" name="Text 18"/>
        <xdr:cNvSpPr txBox="1">
          <a:spLocks noChangeArrowheads="1"/>
        </xdr:cNvSpPr>
      </xdr:nvSpPr>
      <xdr:spPr>
        <a:xfrm>
          <a:off x="314325" y="35766375"/>
          <a:ext cx="561022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231</xdr:row>
      <xdr:rowOff>9525</xdr:rowOff>
    </xdr:from>
    <xdr:to>
      <xdr:col>8</xdr:col>
      <xdr:colOff>438150</xdr:colOff>
      <xdr:row>235</xdr:row>
      <xdr:rowOff>0</xdr:rowOff>
    </xdr:to>
    <xdr:sp>
      <xdr:nvSpPr>
        <xdr:cNvPr id="12" name="Text 18"/>
        <xdr:cNvSpPr txBox="1">
          <a:spLocks noChangeArrowheads="1"/>
        </xdr:cNvSpPr>
      </xdr:nvSpPr>
      <xdr:spPr>
        <a:xfrm>
          <a:off x="314325" y="36576000"/>
          <a:ext cx="56769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237</xdr:row>
      <xdr:rowOff>142875</xdr:rowOff>
    </xdr:from>
    <xdr:to>
      <xdr:col>8</xdr:col>
      <xdr:colOff>485775</xdr:colOff>
      <xdr:row>243</xdr:row>
      <xdr:rowOff>19050</xdr:rowOff>
    </xdr:to>
    <xdr:sp>
      <xdr:nvSpPr>
        <xdr:cNvPr id="13" name="Text 18"/>
        <xdr:cNvSpPr txBox="1">
          <a:spLocks noChangeArrowheads="1"/>
        </xdr:cNvSpPr>
      </xdr:nvSpPr>
      <xdr:spPr>
        <a:xfrm>
          <a:off x="314325" y="37680900"/>
          <a:ext cx="5724525" cy="8477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19 March 2004, the Company issued a prospectus for the public issue of 13,600,000 new ordinary shares of RM0.50 each and offer for sale of 9,396,000 ordinary shares of RM0.50 each at an issue/offer price of RM1.00 per ordinary share payable in full on application  in conjunction with its listing on the Second Board of MSEB.  The public issue and offer for sale were fully subscribed on its closing date on 26 March 2004.</a:t>
          </a:r>
        </a:p>
      </xdr:txBody>
    </xdr:sp>
    <xdr:clientData/>
  </xdr:twoCellAnchor>
  <xdr:twoCellAnchor>
    <xdr:from>
      <xdr:col>1</xdr:col>
      <xdr:colOff>9525</xdr:colOff>
      <xdr:row>279</xdr:row>
      <xdr:rowOff>9525</xdr:rowOff>
    </xdr:from>
    <xdr:to>
      <xdr:col>8</xdr:col>
      <xdr:colOff>333375</xdr:colOff>
      <xdr:row>281</xdr:row>
      <xdr:rowOff>85725</xdr:rowOff>
    </xdr:to>
    <xdr:sp>
      <xdr:nvSpPr>
        <xdr:cNvPr id="14" name="Text 18"/>
        <xdr:cNvSpPr txBox="1">
          <a:spLocks noChangeArrowheads="1"/>
        </xdr:cNvSpPr>
      </xdr:nvSpPr>
      <xdr:spPr>
        <a:xfrm>
          <a:off x="314325" y="44386500"/>
          <a:ext cx="5572125" cy="4000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285</xdr:row>
      <xdr:rowOff>9525</xdr:rowOff>
    </xdr:from>
    <xdr:to>
      <xdr:col>8</xdr:col>
      <xdr:colOff>447675</xdr:colOff>
      <xdr:row>287</xdr:row>
      <xdr:rowOff>0</xdr:rowOff>
    </xdr:to>
    <xdr:sp>
      <xdr:nvSpPr>
        <xdr:cNvPr id="15" name="Text 18"/>
        <xdr:cNvSpPr txBox="1">
          <a:spLocks noChangeArrowheads="1"/>
        </xdr:cNvSpPr>
      </xdr:nvSpPr>
      <xdr:spPr>
        <a:xfrm>
          <a:off x="314325" y="45358050"/>
          <a:ext cx="568642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1</xdr:col>
      <xdr:colOff>9525</xdr:colOff>
      <xdr:row>10</xdr:row>
      <xdr:rowOff>0</xdr:rowOff>
    </xdr:from>
    <xdr:to>
      <xdr:col>8</xdr:col>
      <xdr:colOff>428625</xdr:colOff>
      <xdr:row>32</xdr:row>
      <xdr:rowOff>85725</xdr:rowOff>
    </xdr:to>
    <xdr:sp>
      <xdr:nvSpPr>
        <xdr:cNvPr id="16" name="TextBox 27"/>
        <xdr:cNvSpPr txBox="1">
          <a:spLocks noChangeArrowheads="1"/>
        </xdr:cNvSpPr>
      </xdr:nvSpPr>
      <xdr:spPr>
        <a:xfrm>
          <a:off x="314325" y="1514475"/>
          <a:ext cx="5667375" cy="3648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MASB 26 Interim Financial Reporting and Chapter 9 part K of the Listing Requirements of Malaysia Securities Exchange Berhad ("MSEB"). 
The interim financial statements have been prepared on a proforma basis on the assumption that the acquisition of subsidiary companies (as disclosed in Note 11) were completed on 31 December 2003.
The interim financial statements should be read in conjunction with the audited financial statements of Boon Koon Group Berhad ("BKOON" or "Company") and Boon Koon Vehicles Industries Sdn. Bhd. ("BKVI") for the year ended 31 December 2002. These explanatory notes attached to the interim financial statements provide an explanation of events and transactions that are significant to an understanding of the changes in the financial position and performance of Proforma BKOON and its wholly-owned subsidiary companies namely, BKVI, First Peninsula Credit Sdn. Bhd. ("FPC") and Boon Koon Marketing (East Malaysia) Sdn. Bhd. ("BKM") hereinafter referred to as the (“Group”) since the financial year ended 31 December 2002.
The same accounting policies and methods of computation are followed in the interim financial statements as compared with the financial statements for the year ended 31 December 2002, except for the adoption of MASB 25 - Income Taxes and MASB 29 - Employee Benefits which became effective for the Group from 1 January 2003.
The adoption of MASB 25 and MASB 29 did not give rise to any adjustments to the opening balances of retained profits of the prior and current year or to changes in the comparative figures.</a:t>
          </a:r>
        </a:p>
      </xdr:txBody>
    </xdr:sp>
    <xdr:clientData/>
  </xdr:twoCellAnchor>
  <xdr:twoCellAnchor>
    <xdr:from>
      <xdr:col>1</xdr:col>
      <xdr:colOff>19050</xdr:colOff>
      <xdr:row>54</xdr:row>
      <xdr:rowOff>28575</xdr:rowOff>
    </xdr:from>
    <xdr:to>
      <xdr:col>8</xdr:col>
      <xdr:colOff>514350</xdr:colOff>
      <xdr:row>56</xdr:row>
      <xdr:rowOff>114300</xdr:rowOff>
    </xdr:to>
    <xdr:sp>
      <xdr:nvSpPr>
        <xdr:cNvPr id="17" name="TextBox 28"/>
        <xdr:cNvSpPr txBox="1">
          <a:spLocks noChangeArrowheads="1"/>
        </xdr:cNvSpPr>
      </xdr:nvSpPr>
      <xdr:spPr>
        <a:xfrm>
          <a:off x="323850" y="8667750"/>
          <a:ext cx="5743575" cy="409575"/>
        </a:xfrm>
        <a:prstGeom prst="rect">
          <a:avLst/>
        </a:prstGeom>
        <a:solidFill>
          <a:srgbClr val="FFFFFF"/>
        </a:solidFill>
        <a:ln w="9525" cmpd="sng">
          <a:noFill/>
        </a:ln>
      </xdr:spPr>
      <xdr:txBody>
        <a:bodyPr vertOverflow="clip" wrap="square"/>
        <a:p>
          <a:pPr algn="l">
            <a:defRPr/>
          </a:pPr>
          <a:r>
            <a:rPr lang="en-US" cap="none" sz="1000" b="0" i="0" u="none" baseline="0"/>
            <a:t>There was no issuance or repayment of debt/equity securities in the current period to date under review.</a:t>
          </a:r>
        </a:p>
      </xdr:txBody>
    </xdr:sp>
    <xdr:clientData/>
  </xdr:twoCellAnchor>
  <xdr:twoCellAnchor>
    <xdr:from>
      <xdr:col>1</xdr:col>
      <xdr:colOff>19050</xdr:colOff>
      <xdr:row>318</xdr:row>
      <xdr:rowOff>0</xdr:rowOff>
    </xdr:from>
    <xdr:to>
      <xdr:col>8</xdr:col>
      <xdr:colOff>295275</xdr:colOff>
      <xdr:row>320</xdr:row>
      <xdr:rowOff>114300</xdr:rowOff>
    </xdr:to>
    <xdr:sp>
      <xdr:nvSpPr>
        <xdr:cNvPr id="18" name="TextBox 31"/>
        <xdr:cNvSpPr txBox="1">
          <a:spLocks noChangeArrowheads="1"/>
        </xdr:cNvSpPr>
      </xdr:nvSpPr>
      <xdr:spPr>
        <a:xfrm>
          <a:off x="323850" y="50806350"/>
          <a:ext cx="5524500" cy="43815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107</xdr:row>
      <xdr:rowOff>28575</xdr:rowOff>
    </xdr:from>
    <xdr:to>
      <xdr:col>8</xdr:col>
      <xdr:colOff>514350</xdr:colOff>
      <xdr:row>109</xdr:row>
      <xdr:rowOff>114300</xdr:rowOff>
    </xdr:to>
    <xdr:sp>
      <xdr:nvSpPr>
        <xdr:cNvPr id="19" name="TextBox 32"/>
        <xdr:cNvSpPr txBox="1">
          <a:spLocks noChangeArrowheads="1"/>
        </xdr:cNvSpPr>
      </xdr:nvSpPr>
      <xdr:spPr>
        <a:xfrm>
          <a:off x="323850" y="17287875"/>
          <a:ext cx="5743575" cy="409575"/>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124</xdr:row>
      <xdr:rowOff>9525</xdr:rowOff>
    </xdr:from>
    <xdr:to>
      <xdr:col>8</xdr:col>
      <xdr:colOff>447675</xdr:colOff>
      <xdr:row>127</xdr:row>
      <xdr:rowOff>76200</xdr:rowOff>
    </xdr:to>
    <xdr:sp>
      <xdr:nvSpPr>
        <xdr:cNvPr id="20" name="TextBox 33"/>
        <xdr:cNvSpPr txBox="1">
          <a:spLocks noChangeArrowheads="1"/>
        </xdr:cNvSpPr>
      </xdr:nvSpPr>
      <xdr:spPr>
        <a:xfrm>
          <a:off x="304800" y="20021550"/>
          <a:ext cx="5695950" cy="55245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54"/>
  <sheetViews>
    <sheetView tabSelected="1" view="pageBreakPreview" zoomScaleSheetLayoutView="100" workbookViewId="0" topLeftCell="A43">
      <selection activeCell="A46" sqref="A46"/>
    </sheetView>
  </sheetViews>
  <sheetFormatPr defaultColWidth="9.140625" defaultRowHeight="12.75"/>
  <cols>
    <col min="1" max="1" width="33.281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0.00390625" style="2" bestFit="1" customWidth="1"/>
    <col min="9" max="16384" width="9.140625" style="1" customWidth="1"/>
  </cols>
  <sheetData>
    <row r="1" ht="18.75" customHeight="1"/>
    <row r="2" spans="1:8" ht="12.75">
      <c r="A2" s="3" t="s">
        <v>158</v>
      </c>
      <c r="B2" s="3"/>
      <c r="C2" s="3"/>
      <c r="D2" s="3"/>
      <c r="E2" s="3"/>
      <c r="F2" s="3"/>
      <c r="G2" s="3"/>
      <c r="H2" s="3"/>
    </row>
    <row r="3" spans="1:8" ht="12.75">
      <c r="A3" s="4" t="s">
        <v>159</v>
      </c>
      <c r="B3" s="3"/>
      <c r="C3" s="3"/>
      <c r="D3" s="3"/>
      <c r="E3" s="3"/>
      <c r="F3" s="3"/>
      <c r="G3" s="3"/>
      <c r="H3" s="3"/>
    </row>
    <row r="5" ht="12.75">
      <c r="A5" s="5" t="s">
        <v>0</v>
      </c>
    </row>
    <row r="6" ht="12.75">
      <c r="A6" s="5" t="s">
        <v>160</v>
      </c>
    </row>
    <row r="7" spans="1:2" ht="12.75">
      <c r="A7" s="5" t="s">
        <v>87</v>
      </c>
      <c r="B7" s="2"/>
    </row>
    <row r="8" spans="1:2" ht="12.75">
      <c r="A8" s="5"/>
      <c r="B8" s="2"/>
    </row>
    <row r="9" spans="1:8" ht="12.75">
      <c r="A9" s="5"/>
      <c r="B9" s="92" t="s">
        <v>100</v>
      </c>
      <c r="C9" s="92"/>
      <c r="D9" s="92"/>
      <c r="F9" s="92" t="s">
        <v>228</v>
      </c>
      <c r="G9" s="92"/>
      <c r="H9" s="92"/>
    </row>
    <row r="10" spans="2:8" ht="12.75">
      <c r="B10" s="2" t="s">
        <v>180</v>
      </c>
      <c r="C10" s="35"/>
      <c r="D10" s="35" t="s">
        <v>94</v>
      </c>
      <c r="E10" s="35"/>
      <c r="F10" s="2" t="s">
        <v>180</v>
      </c>
      <c r="G10" s="35"/>
      <c r="H10" s="35" t="s">
        <v>94</v>
      </c>
    </row>
    <row r="11" spans="2:8" ht="12.75">
      <c r="B11" s="35" t="s">
        <v>93</v>
      </c>
      <c r="C11" s="35"/>
      <c r="D11" s="35" t="s">
        <v>95</v>
      </c>
      <c r="E11" s="35"/>
      <c r="F11" s="35" t="s">
        <v>93</v>
      </c>
      <c r="G11" s="35"/>
      <c r="H11" s="35" t="s">
        <v>95</v>
      </c>
    </row>
    <row r="12" spans="2:8" ht="12.75">
      <c r="B12" s="35" t="s">
        <v>2</v>
      </c>
      <c r="C12" s="35"/>
      <c r="D12" s="35" t="s">
        <v>2</v>
      </c>
      <c r="E12" s="35"/>
      <c r="F12" s="35" t="s">
        <v>4</v>
      </c>
      <c r="G12" s="35"/>
      <c r="H12" s="35" t="s">
        <v>2</v>
      </c>
    </row>
    <row r="13" spans="2:8" ht="12.75">
      <c r="B13" s="35" t="s">
        <v>162</v>
      </c>
      <c r="C13" s="35"/>
      <c r="D13" s="35" t="s">
        <v>163</v>
      </c>
      <c r="E13" s="35"/>
      <c r="F13" s="35" t="s">
        <v>162</v>
      </c>
      <c r="G13" s="35"/>
      <c r="H13" s="35" t="s">
        <v>163</v>
      </c>
    </row>
    <row r="14" spans="2:8" ht="12.75">
      <c r="B14" s="2" t="s">
        <v>3</v>
      </c>
      <c r="D14" s="2" t="s">
        <v>3</v>
      </c>
      <c r="F14" s="2" t="s">
        <v>3</v>
      </c>
      <c r="H14" s="2" t="s">
        <v>3</v>
      </c>
    </row>
    <row r="16" spans="1:8" s="6" customFormat="1" ht="12.75">
      <c r="A16" s="6" t="s">
        <v>5</v>
      </c>
      <c r="B16" s="6">
        <v>18298</v>
      </c>
      <c r="D16" s="7">
        <v>0</v>
      </c>
      <c r="F16" s="7">
        <v>72368</v>
      </c>
      <c r="H16" s="7">
        <v>0</v>
      </c>
    </row>
    <row r="17" spans="4:8" s="6" customFormat="1" ht="12.75">
      <c r="D17" s="7"/>
      <c r="F17" s="7"/>
      <c r="H17" s="7"/>
    </row>
    <row r="18" spans="1:8" s="6" customFormat="1" ht="12.75">
      <c r="A18" s="1" t="s">
        <v>70</v>
      </c>
      <c r="B18" s="6">
        <v>-15719</v>
      </c>
      <c r="D18" s="7">
        <v>0</v>
      </c>
      <c r="F18" s="7">
        <v>-62528</v>
      </c>
      <c r="H18" s="7">
        <v>0</v>
      </c>
    </row>
    <row r="19" spans="1:8" s="6" customFormat="1" ht="12.75">
      <c r="A19" s="1"/>
      <c r="D19" s="7"/>
      <c r="F19" s="7"/>
      <c r="H19" s="7"/>
    </row>
    <row r="20" spans="1:8" s="6" customFormat="1" ht="12.75">
      <c r="A20" s="1" t="s">
        <v>69</v>
      </c>
      <c r="B20" s="6">
        <v>80</v>
      </c>
      <c r="D20" s="7">
        <v>0</v>
      </c>
      <c r="F20" s="7">
        <v>295</v>
      </c>
      <c r="H20" s="7">
        <v>0</v>
      </c>
    </row>
    <row r="21" spans="1:8" s="6" customFormat="1" ht="12.75">
      <c r="A21" s="1"/>
      <c r="B21" s="8"/>
      <c r="D21" s="8"/>
      <c r="F21" s="8"/>
      <c r="H21" s="8"/>
    </row>
    <row r="22" spans="1:8" s="6" customFormat="1" ht="12.75">
      <c r="A22" s="1" t="s">
        <v>68</v>
      </c>
      <c r="B22" s="7">
        <f>SUM(B16:B20)</f>
        <v>2659</v>
      </c>
      <c r="D22" s="7">
        <f>SUM(D16:D20)</f>
        <v>0</v>
      </c>
      <c r="F22" s="7">
        <f>SUM(F16:F20)</f>
        <v>10135</v>
      </c>
      <c r="H22" s="7">
        <f>SUM(H16:H20)</f>
        <v>0</v>
      </c>
    </row>
    <row r="23" spans="1:6" s="6" customFormat="1" ht="12.75">
      <c r="A23" s="1"/>
      <c r="F23" s="7"/>
    </row>
    <row r="24" spans="1:8" s="6" customFormat="1" ht="12.75">
      <c r="A24" s="1" t="s">
        <v>67</v>
      </c>
      <c r="B24" s="7">
        <v>-216</v>
      </c>
      <c r="D24" s="7">
        <v>0</v>
      </c>
      <c r="F24" s="7">
        <v>-784</v>
      </c>
      <c r="H24" s="7">
        <v>0</v>
      </c>
    </row>
    <row r="25" spans="1:8" s="6" customFormat="1" ht="12.75">
      <c r="A25" s="1"/>
      <c r="B25" s="8"/>
      <c r="D25" s="8"/>
      <c r="F25" s="8"/>
      <c r="H25" s="8"/>
    </row>
    <row r="26" spans="1:8" s="6" customFormat="1" ht="12.75">
      <c r="A26" s="1" t="s">
        <v>66</v>
      </c>
      <c r="B26" s="7">
        <f>+B22+B24</f>
        <v>2443</v>
      </c>
      <c r="D26" s="7">
        <f>+D22+D24</f>
        <v>0</v>
      </c>
      <c r="F26" s="7">
        <f>+F22+F24</f>
        <v>9351</v>
      </c>
      <c r="H26" s="7">
        <f>+H22+H24</f>
        <v>0</v>
      </c>
    </row>
    <row r="27" spans="1:8" s="6" customFormat="1" ht="12.75">
      <c r="A27" s="1"/>
      <c r="B27" s="7"/>
      <c r="D27" s="7"/>
      <c r="F27" s="7"/>
      <c r="H27" s="7"/>
    </row>
    <row r="28" spans="1:8" s="6" customFormat="1" ht="12.75">
      <c r="A28" s="1" t="s">
        <v>6</v>
      </c>
      <c r="B28" s="7">
        <v>-286</v>
      </c>
      <c r="D28" s="7">
        <v>0</v>
      </c>
      <c r="F28" s="7">
        <v>-2092</v>
      </c>
      <c r="H28" s="7">
        <v>0</v>
      </c>
    </row>
    <row r="29" spans="1:8" s="6" customFormat="1" ht="12.75">
      <c r="A29" s="1"/>
      <c r="B29" s="8"/>
      <c r="D29" s="8"/>
      <c r="F29" s="8"/>
      <c r="H29" s="8"/>
    </row>
    <row r="30" spans="1:8" s="6" customFormat="1" ht="12.75">
      <c r="A30" s="1" t="s">
        <v>65</v>
      </c>
      <c r="B30" s="9">
        <f>+B26+B28</f>
        <v>2157</v>
      </c>
      <c r="D30" s="9">
        <f>+D26+D28</f>
        <v>0</v>
      </c>
      <c r="F30" s="9">
        <f>+F26+F28</f>
        <v>7259</v>
      </c>
      <c r="H30" s="9">
        <f>+H26+H28</f>
        <v>0</v>
      </c>
    </row>
    <row r="31" spans="2:8" s="6" customFormat="1" ht="12.75">
      <c r="B31" s="10"/>
      <c r="C31" s="10"/>
      <c r="D31" s="11"/>
      <c r="E31" s="10"/>
      <c r="F31" s="11"/>
      <c r="G31" s="10"/>
      <c r="H31" s="11"/>
    </row>
    <row r="32" spans="1:8" s="6" customFormat="1" ht="12.75">
      <c r="A32" s="1" t="s">
        <v>62</v>
      </c>
      <c r="B32" s="6">
        <v>-96</v>
      </c>
      <c r="D32" s="7">
        <v>0</v>
      </c>
      <c r="F32" s="7">
        <v>-235</v>
      </c>
      <c r="H32" s="7">
        <v>0</v>
      </c>
    </row>
    <row r="33" spans="2:8" s="6" customFormat="1" ht="12.75">
      <c r="B33" s="8"/>
      <c r="D33" s="8"/>
      <c r="F33" s="8"/>
      <c r="H33" s="8"/>
    </row>
    <row r="34" spans="1:8" s="6" customFormat="1" ht="12.75">
      <c r="A34" s="1" t="s">
        <v>176</v>
      </c>
      <c r="B34" s="9">
        <f>+B30+B32</f>
        <v>2061</v>
      </c>
      <c r="D34" s="9">
        <f>+D30+D32</f>
        <v>0</v>
      </c>
      <c r="F34" s="9">
        <f>+F30+F32</f>
        <v>7024</v>
      </c>
      <c r="H34" s="9">
        <f>+H30+H32</f>
        <v>0</v>
      </c>
    </row>
    <row r="35" spans="1:8" s="6" customFormat="1" ht="12.75">
      <c r="A35" s="1"/>
      <c r="D35" s="7"/>
      <c r="F35" s="7"/>
      <c r="H35" s="7"/>
    </row>
    <row r="36" spans="1:8" s="6" customFormat="1" ht="12.75">
      <c r="A36" s="1" t="s">
        <v>63</v>
      </c>
      <c r="B36" s="13">
        <v>-2062</v>
      </c>
      <c r="D36" s="8">
        <v>0</v>
      </c>
      <c r="F36" s="8">
        <v>-7027</v>
      </c>
      <c r="H36" s="8">
        <v>0</v>
      </c>
    </row>
    <row r="37" spans="1:8" s="6" customFormat="1" ht="12.75">
      <c r="A37" s="1"/>
      <c r="D37" s="7"/>
      <c r="F37" s="7"/>
      <c r="H37" s="7"/>
    </row>
    <row r="38" spans="1:8" s="6" customFormat="1" ht="13.5" thickBot="1">
      <c r="A38" s="1" t="s">
        <v>181</v>
      </c>
      <c r="B38" s="12">
        <f>SUM(B34:B36)</f>
        <v>-1</v>
      </c>
      <c r="D38" s="12">
        <f>SUM(D30:D37)</f>
        <v>0</v>
      </c>
      <c r="F38" s="12">
        <f>SUM(F34:F36)</f>
        <v>-3</v>
      </c>
      <c r="H38" s="12">
        <f>SUM(H30:H37)</f>
        <v>0</v>
      </c>
    </row>
    <row r="39" spans="1:8" s="6" customFormat="1" ht="13.5" thickTop="1">
      <c r="A39" s="1"/>
      <c r="D39" s="7"/>
      <c r="F39" s="7"/>
      <c r="H39" s="7"/>
    </row>
    <row r="40" spans="4:8" s="6" customFormat="1" ht="12.75">
      <c r="D40" s="7"/>
      <c r="F40" s="7"/>
      <c r="H40" s="7"/>
    </row>
    <row r="41" spans="1:8" s="6" customFormat="1" ht="39" thickBot="1">
      <c r="A41" s="74" t="s">
        <v>230</v>
      </c>
      <c r="B41" s="48">
        <f>Notes!F306</f>
        <v>-500</v>
      </c>
      <c r="C41" s="49"/>
      <c r="D41" s="50">
        <v>0</v>
      </c>
      <c r="E41" s="49"/>
      <c r="F41" s="48">
        <f>Notes!H306</f>
        <v>-1500</v>
      </c>
      <c r="H41" s="15">
        <v>0</v>
      </c>
    </row>
    <row r="42" spans="1:8" s="6" customFormat="1" ht="13.5" thickTop="1">
      <c r="A42" s="1"/>
      <c r="B42" s="72"/>
      <c r="C42" s="49"/>
      <c r="D42" s="73"/>
      <c r="E42" s="49"/>
      <c r="F42" s="72"/>
      <c r="H42" s="11"/>
    </row>
    <row r="43" spans="1:8" s="6" customFormat="1" ht="39" thickBot="1">
      <c r="A43" s="74" t="s">
        <v>231</v>
      </c>
      <c r="B43" s="48">
        <f>Notes!F316</f>
        <v>6.74</v>
      </c>
      <c r="C43" s="49"/>
      <c r="D43" s="50">
        <v>0</v>
      </c>
      <c r="E43" s="49"/>
      <c r="F43" s="48">
        <f>Notes!H316</f>
        <v>22.98</v>
      </c>
      <c r="H43" s="15">
        <v>0</v>
      </c>
    </row>
    <row r="44" spans="1:8" s="6" customFormat="1" ht="13.5" thickTop="1">
      <c r="A44" s="1"/>
      <c r="D44" s="7"/>
      <c r="F44" s="7"/>
      <c r="H44" s="7"/>
    </row>
    <row r="45" spans="1:8" s="6" customFormat="1" ht="13.5" thickBot="1">
      <c r="A45" s="1" t="s">
        <v>64</v>
      </c>
      <c r="B45" s="14">
        <v>0</v>
      </c>
      <c r="D45" s="15">
        <v>0</v>
      </c>
      <c r="F45" s="14">
        <v>0</v>
      </c>
      <c r="H45" s="15">
        <v>0</v>
      </c>
    </row>
    <row r="46" spans="4:8" s="6" customFormat="1" ht="13.5" thickTop="1">
      <c r="D46" s="7"/>
      <c r="F46" s="7"/>
      <c r="H46" s="7"/>
    </row>
    <row r="47" spans="1:8" s="6" customFormat="1" ht="12.75">
      <c r="A47" s="6" t="s">
        <v>184</v>
      </c>
      <c r="D47" s="7"/>
      <c r="F47" s="7"/>
      <c r="H47" s="7"/>
    </row>
    <row r="48" spans="4:8" s="6" customFormat="1" ht="12.75">
      <c r="D48" s="7"/>
      <c r="F48" s="7"/>
      <c r="H48" s="7"/>
    </row>
    <row r="49" spans="4:8" s="6" customFormat="1" ht="12.75">
      <c r="D49" s="7"/>
      <c r="F49" s="7"/>
      <c r="H49" s="7"/>
    </row>
    <row r="50" spans="4:8" s="6" customFormat="1" ht="12.75">
      <c r="D50" s="7"/>
      <c r="F50" s="7"/>
      <c r="H50" s="7"/>
    </row>
    <row r="51" spans="4:8" s="6" customFormat="1" ht="12.75">
      <c r="D51" s="7"/>
      <c r="F51" s="7"/>
      <c r="H51" s="7"/>
    </row>
    <row r="52" spans="4:8" s="6" customFormat="1" ht="12.75">
      <c r="D52" s="7"/>
      <c r="F52" s="7"/>
      <c r="H52" s="7"/>
    </row>
    <row r="53" spans="4:8" s="6" customFormat="1" ht="12.75">
      <c r="D53" s="7"/>
      <c r="F53" s="7"/>
      <c r="H53" s="7"/>
    </row>
    <row r="54" spans="4:8" s="6" customFormat="1" ht="12.75">
      <c r="D54" s="7"/>
      <c r="F54" s="7"/>
      <c r="H54" s="7"/>
    </row>
  </sheetData>
  <mergeCells count="2">
    <mergeCell ref="F9:H9"/>
    <mergeCell ref="B9:D9"/>
  </mergeCells>
  <printOptions/>
  <pageMargins left="1.5" right="0.5" top="0.28" bottom="0.5" header="0.17" footer="0.5"/>
  <pageSetup horizontalDpi="1200" verticalDpi="1200" orientation="portrait" scale="85" r:id="rId2"/>
  <drawing r:id="rId1"/>
</worksheet>
</file>

<file path=xl/worksheets/sheet2.xml><?xml version="1.0" encoding="utf-8"?>
<worksheet xmlns="http://schemas.openxmlformats.org/spreadsheetml/2006/main" xmlns:r="http://schemas.openxmlformats.org/officeDocument/2006/relationships">
  <dimension ref="A2:I56"/>
  <sheetViews>
    <sheetView workbookViewId="0" topLeftCell="A39">
      <selection activeCell="H66" sqref="H66"/>
    </sheetView>
  </sheetViews>
  <sheetFormatPr defaultColWidth="9.140625" defaultRowHeight="12.75"/>
  <cols>
    <col min="1" max="1" width="50.1406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
        <v>158</v>
      </c>
    </row>
    <row r="3" ht="12.75">
      <c r="A3" s="4" t="str">
        <f>'IS'!A3</f>
        <v>Company No. 553434-U</v>
      </c>
    </row>
    <row r="5" ht="12.75">
      <c r="A5" s="5" t="s">
        <v>161</v>
      </c>
    </row>
    <row r="6" ht="12.75">
      <c r="A6" s="5" t="s">
        <v>87</v>
      </c>
    </row>
    <row r="7" spans="2:4" ht="12.75">
      <c r="B7" s="2"/>
      <c r="D7" s="2" t="s">
        <v>234</v>
      </c>
    </row>
    <row r="8" spans="2:4" ht="12.75">
      <c r="B8" s="2" t="s">
        <v>180</v>
      </c>
      <c r="D8" s="2" t="s">
        <v>7</v>
      </c>
    </row>
    <row r="9" spans="2:4" ht="12.75">
      <c r="B9" s="2" t="s">
        <v>88</v>
      </c>
      <c r="D9" s="2" t="s">
        <v>90</v>
      </c>
    </row>
    <row r="10" spans="2:4" ht="12.75">
      <c r="B10" s="2" t="s">
        <v>89</v>
      </c>
      <c r="D10" s="2" t="s">
        <v>91</v>
      </c>
    </row>
    <row r="11" spans="2:4" ht="12.75">
      <c r="B11" s="2" t="s">
        <v>2</v>
      </c>
      <c r="D11" s="2" t="s">
        <v>92</v>
      </c>
    </row>
    <row r="12" spans="2:4" ht="12.75">
      <c r="B12" s="16" t="s">
        <v>162</v>
      </c>
      <c r="D12" s="16" t="s">
        <v>163</v>
      </c>
    </row>
    <row r="13" spans="2:4" ht="12.75">
      <c r="B13" s="2" t="s">
        <v>3</v>
      </c>
      <c r="D13" s="2" t="s">
        <v>3</v>
      </c>
    </row>
    <row r="15" spans="1:8" s="6" customFormat="1" ht="12.75">
      <c r="A15" s="17" t="s">
        <v>79</v>
      </c>
      <c r="B15" s="6">
        <v>30480</v>
      </c>
      <c r="D15" s="7">
        <v>0</v>
      </c>
      <c r="F15" s="7"/>
      <c r="H15" s="7"/>
    </row>
    <row r="16" spans="1:8" s="6" customFormat="1" ht="12.75">
      <c r="A16" s="17" t="s">
        <v>178</v>
      </c>
      <c r="B16" s="6">
        <v>212</v>
      </c>
      <c r="D16" s="7">
        <v>0</v>
      </c>
      <c r="F16" s="7"/>
      <c r="H16" s="7"/>
    </row>
    <row r="17" spans="1:8" s="6" customFormat="1" ht="12.75">
      <c r="A17" s="17"/>
      <c r="D17" s="7"/>
      <c r="F17" s="7"/>
      <c r="H17" s="7"/>
    </row>
    <row r="18" spans="1:8" s="6" customFormat="1" ht="12.75">
      <c r="A18" s="17" t="s">
        <v>84</v>
      </c>
      <c r="D18" s="7"/>
      <c r="F18" s="7"/>
      <c r="H18" s="7"/>
    </row>
    <row r="19" spans="1:8" s="6" customFormat="1" ht="12.75">
      <c r="A19" s="10" t="s">
        <v>80</v>
      </c>
      <c r="B19" s="27">
        <v>25937</v>
      </c>
      <c r="C19" s="10"/>
      <c r="D19" s="30">
        <v>0</v>
      </c>
      <c r="E19" s="10"/>
      <c r="F19" s="11"/>
      <c r="G19" s="10"/>
      <c r="H19" s="7"/>
    </row>
    <row r="20" spans="1:8" s="6" customFormat="1" ht="12.75">
      <c r="A20" s="10" t="s">
        <v>8</v>
      </c>
      <c r="B20" s="28">
        <f>13083+880</f>
        <v>13963</v>
      </c>
      <c r="C20" s="10"/>
      <c r="D20" s="31">
        <v>0</v>
      </c>
      <c r="E20" s="10"/>
      <c r="F20" s="11"/>
      <c r="G20" s="10"/>
      <c r="H20" s="7"/>
    </row>
    <row r="21" spans="1:8" s="6" customFormat="1" ht="12.75">
      <c r="A21" s="10" t="s">
        <v>179</v>
      </c>
      <c r="B21" s="28">
        <v>14</v>
      </c>
      <c r="C21" s="10"/>
      <c r="D21" s="31">
        <v>0</v>
      </c>
      <c r="E21" s="10"/>
      <c r="F21" s="11"/>
      <c r="G21" s="10"/>
      <c r="H21" s="7"/>
    </row>
    <row r="22" spans="1:8" s="6" customFormat="1" ht="12.75">
      <c r="A22" s="10" t="s">
        <v>81</v>
      </c>
      <c r="B22" s="28">
        <v>4297</v>
      </c>
      <c r="C22" s="10"/>
      <c r="D22" s="31">
        <v>0</v>
      </c>
      <c r="E22" s="10"/>
      <c r="F22" s="11"/>
      <c r="G22" s="10"/>
      <c r="H22" s="7"/>
    </row>
    <row r="23" spans="1:8" s="6" customFormat="1" ht="12.75">
      <c r="A23" s="10" t="s">
        <v>9</v>
      </c>
      <c r="B23" s="28">
        <v>979</v>
      </c>
      <c r="C23" s="10"/>
      <c r="D23" s="31">
        <v>0</v>
      </c>
      <c r="E23" s="10"/>
      <c r="F23" s="11"/>
      <c r="G23" s="10"/>
      <c r="H23" s="7"/>
    </row>
    <row r="24" spans="1:8" s="6" customFormat="1" ht="12.75">
      <c r="A24" s="10"/>
      <c r="B24" s="29">
        <f>SUM(B19:B23)</f>
        <v>45190</v>
      </c>
      <c r="C24" s="10"/>
      <c r="D24" s="29">
        <f>SUM(D19:D23)</f>
        <v>0</v>
      </c>
      <c r="E24" s="10"/>
      <c r="F24" s="11"/>
      <c r="G24" s="10"/>
      <c r="H24" s="7"/>
    </row>
    <row r="25" spans="1:8" s="6" customFormat="1" ht="12.75">
      <c r="A25" s="32" t="s">
        <v>85</v>
      </c>
      <c r="B25" s="28"/>
      <c r="C25" s="10"/>
      <c r="D25" s="31"/>
      <c r="E25" s="10"/>
      <c r="F25" s="11"/>
      <c r="G25" s="10"/>
      <c r="H25" s="7"/>
    </row>
    <row r="26" spans="1:8" s="6" customFormat="1" ht="12.75">
      <c r="A26" s="10" t="s">
        <v>10</v>
      </c>
      <c r="B26" s="28">
        <f>3413+3708+144+1167-370</f>
        <v>8062</v>
      </c>
      <c r="C26" s="10"/>
      <c r="D26" s="31">
        <v>5</v>
      </c>
      <c r="E26" s="10"/>
      <c r="F26" s="11"/>
      <c r="G26" s="10"/>
      <c r="H26" s="7"/>
    </row>
    <row r="27" spans="1:8" s="6" customFormat="1" ht="12.75">
      <c r="A27" s="10" t="s">
        <v>82</v>
      </c>
      <c r="B27" s="28">
        <f>25946+370</f>
        <v>26316</v>
      </c>
      <c r="C27" s="10"/>
      <c r="D27" s="31">
        <v>0</v>
      </c>
      <c r="E27" s="10"/>
      <c r="F27" s="11"/>
      <c r="G27" s="10"/>
      <c r="H27" s="7"/>
    </row>
    <row r="28" spans="1:8" s="6" customFormat="1" ht="12.75">
      <c r="A28" s="10" t="s">
        <v>83</v>
      </c>
      <c r="B28" s="28">
        <v>196</v>
      </c>
      <c r="C28" s="10"/>
      <c r="D28" s="31">
        <v>0</v>
      </c>
      <c r="E28" s="10"/>
      <c r="F28" s="11"/>
      <c r="G28" s="10"/>
      <c r="H28" s="7"/>
    </row>
    <row r="29" spans="1:8" s="6" customFormat="1" ht="12.75">
      <c r="A29" s="10"/>
      <c r="B29" s="29">
        <f>SUM(B26:B28)</f>
        <v>34574</v>
      </c>
      <c r="C29" s="10"/>
      <c r="D29" s="29">
        <f>SUM(D26:D28)</f>
        <v>5</v>
      </c>
      <c r="E29" s="10"/>
      <c r="F29" s="11"/>
      <c r="G29" s="10"/>
      <c r="H29" s="7"/>
    </row>
    <row r="30" spans="4:8" s="6" customFormat="1" ht="12.75">
      <c r="D30" s="7"/>
      <c r="F30" s="7"/>
      <c r="H30" s="7"/>
    </row>
    <row r="31" spans="1:8" s="6" customFormat="1" ht="12.75">
      <c r="A31" s="17" t="s">
        <v>86</v>
      </c>
      <c r="B31" s="6">
        <f>+B24-B29</f>
        <v>10616</v>
      </c>
      <c r="D31" s="6">
        <f>+D24-D29</f>
        <v>-5</v>
      </c>
      <c r="F31" s="7"/>
      <c r="H31" s="7"/>
    </row>
    <row r="32" spans="6:8" s="6" customFormat="1" ht="12.75">
      <c r="F32" s="7"/>
      <c r="H32" s="7"/>
    </row>
    <row r="33" spans="2:8" s="6" customFormat="1" ht="13.5" thickBot="1">
      <c r="B33" s="25">
        <f>B15+B16+B31</f>
        <v>41308</v>
      </c>
      <c r="D33" s="25">
        <f>D15+D16+D31</f>
        <v>-5</v>
      </c>
      <c r="F33" s="7"/>
      <c r="H33" s="7"/>
    </row>
    <row r="34" spans="6:8" s="6" customFormat="1" ht="13.5" thickTop="1">
      <c r="F34" s="7"/>
      <c r="H34" s="7"/>
    </row>
    <row r="35" spans="1:4" ht="12.75">
      <c r="A35" s="5" t="s">
        <v>72</v>
      </c>
      <c r="B35" s="6">
        <v>30569</v>
      </c>
      <c r="D35" s="26" t="s">
        <v>76</v>
      </c>
    </row>
    <row r="36" spans="1:4" ht="12.75">
      <c r="A36" s="5" t="s">
        <v>71</v>
      </c>
      <c r="B36" s="6">
        <v>1834</v>
      </c>
      <c r="D36" s="6">
        <v>0</v>
      </c>
    </row>
    <row r="37" spans="1:4" ht="12.75">
      <c r="A37" s="5" t="s">
        <v>75</v>
      </c>
      <c r="B37" s="6">
        <v>6084</v>
      </c>
      <c r="D37" s="6">
        <v>0</v>
      </c>
    </row>
    <row r="38" spans="1:4" ht="12.75">
      <c r="A38" s="5" t="s">
        <v>235</v>
      </c>
      <c r="B38" s="13">
        <v>-8</v>
      </c>
      <c r="D38" s="13">
        <v>-5</v>
      </c>
    </row>
    <row r="39" spans="1:4" ht="12.75">
      <c r="A39" s="5" t="s">
        <v>78</v>
      </c>
      <c r="B39" s="24">
        <f>SUM(B35:B38)</f>
        <v>38479</v>
      </c>
      <c r="D39" s="24">
        <f>SUM(D35:D38)</f>
        <v>-5</v>
      </c>
    </row>
    <row r="40" spans="1:4" ht="12.75">
      <c r="A40" s="5" t="s">
        <v>62</v>
      </c>
      <c r="B40" s="10">
        <v>350</v>
      </c>
      <c r="D40" s="10">
        <v>0</v>
      </c>
    </row>
    <row r="41" spans="1:4" ht="12.75">
      <c r="A41" s="5" t="s">
        <v>73</v>
      </c>
      <c r="B41" s="10">
        <v>944</v>
      </c>
      <c r="D41" s="10">
        <v>0</v>
      </c>
    </row>
    <row r="42" spans="1:4" ht="12.75">
      <c r="A42" s="5" t="s">
        <v>74</v>
      </c>
      <c r="B42" s="10">
        <v>1535</v>
      </c>
      <c r="D42" s="10">
        <v>0</v>
      </c>
    </row>
    <row r="43" spans="1:4" ht="13.5" thickBot="1">
      <c r="A43" s="5"/>
      <c r="B43" s="25">
        <f>SUM(B39:B42)</f>
        <v>41308</v>
      </c>
      <c r="D43" s="25">
        <f>SUM(D39:D42)</f>
        <v>-5</v>
      </c>
    </row>
    <row r="44" spans="6:8" ht="13.5" thickTop="1">
      <c r="F44" s="18"/>
      <c r="H44" s="19"/>
    </row>
    <row r="45" spans="1:9" ht="12.75">
      <c r="A45" s="6" t="s">
        <v>232</v>
      </c>
      <c r="B45" s="20"/>
      <c r="F45" s="21"/>
      <c r="H45" s="22"/>
      <c r="I45" s="23"/>
    </row>
    <row r="46" spans="1:9" ht="12.75">
      <c r="A46" s="6"/>
      <c r="B46" s="20"/>
      <c r="F46" s="21"/>
      <c r="H46" s="22"/>
      <c r="I46" s="23"/>
    </row>
    <row r="47" spans="1:9" ht="12.75">
      <c r="A47" s="6" t="s">
        <v>77</v>
      </c>
      <c r="B47" s="20"/>
      <c r="F47" s="21"/>
      <c r="H47" s="22"/>
      <c r="I47" s="23"/>
    </row>
    <row r="48" spans="1:9" ht="12.75">
      <c r="A48" s="6"/>
      <c r="B48" s="20"/>
      <c r="F48" s="21"/>
      <c r="H48" s="22"/>
      <c r="I48" s="23"/>
    </row>
    <row r="49" spans="1:9" ht="12.75">
      <c r="A49" s="6"/>
      <c r="B49" s="20"/>
      <c r="F49" s="21"/>
      <c r="H49" s="22"/>
      <c r="I49" s="23"/>
    </row>
    <row r="50" spans="1:9" ht="12.75">
      <c r="A50" s="6"/>
      <c r="B50" s="20"/>
      <c r="F50" s="21"/>
      <c r="H50" s="22"/>
      <c r="I50" s="23"/>
    </row>
    <row r="51" spans="1:9" ht="12.75">
      <c r="A51" s="6"/>
      <c r="B51" s="20"/>
      <c r="F51" s="21"/>
      <c r="H51" s="22"/>
      <c r="I51" s="23"/>
    </row>
    <row r="52" spans="1:9" ht="12.75">
      <c r="A52" s="6"/>
      <c r="B52" s="20"/>
      <c r="F52" s="21"/>
      <c r="H52" s="22"/>
      <c r="I52" s="23"/>
    </row>
    <row r="53" ht="12.75">
      <c r="A53" s="6" t="s">
        <v>56</v>
      </c>
    </row>
    <row r="54" ht="12.75">
      <c r="A54" s="6"/>
    </row>
    <row r="55" ht="12.75">
      <c r="A55" s="6"/>
    </row>
    <row r="56" ht="12.75">
      <c r="A56" s="6"/>
    </row>
  </sheetData>
  <printOptions/>
  <pageMargins left="1.5" right="0.5" top="0.42" bottom="0.47" header="0.18" footer="0.25"/>
  <pageSetup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G39"/>
  <sheetViews>
    <sheetView workbookViewId="0" topLeftCell="A16">
      <selection activeCell="C45" sqref="C45"/>
    </sheetView>
  </sheetViews>
  <sheetFormatPr defaultColWidth="9.140625" defaultRowHeight="12.75"/>
  <cols>
    <col min="1" max="1" width="30.00390625" style="1" customWidth="1"/>
    <col min="2" max="2" width="10.421875" style="6" customWidth="1"/>
    <col min="3" max="3" width="11.421875" style="6" customWidth="1"/>
    <col min="4" max="4" width="13.28125" style="6" customWidth="1"/>
    <col min="5" max="5" width="11.421875" style="6" customWidth="1"/>
    <col min="6" max="6" width="9.421875" style="6" customWidth="1"/>
    <col min="7" max="16384" width="9.140625" style="1" customWidth="1"/>
  </cols>
  <sheetData>
    <row r="2" ht="12.75">
      <c r="A2" s="3" t="str">
        <f>'IS'!A2</f>
        <v>BOON KOON GROUP BERHAD</v>
      </c>
    </row>
    <row r="3" ht="12.75">
      <c r="A3" s="3" t="str">
        <f>'IS'!A3</f>
        <v>Company No. 553434-U</v>
      </c>
    </row>
    <row r="5" ht="12.75">
      <c r="A5" s="5" t="s">
        <v>11</v>
      </c>
    </row>
    <row r="6" ht="12.75">
      <c r="A6" s="5" t="str">
        <f>'IS'!A6</f>
        <v>FOR THE FOURTH QUARTER ENDED 31 DECEMBER 2003</v>
      </c>
    </row>
    <row r="7" ht="12.75">
      <c r="A7" s="5" t="s">
        <v>87</v>
      </c>
    </row>
    <row r="8" ht="12.75">
      <c r="A8" s="5"/>
    </row>
    <row r="10" spans="2:7" ht="12.75">
      <c r="B10" s="7" t="s">
        <v>12</v>
      </c>
      <c r="C10" s="7" t="s">
        <v>12</v>
      </c>
      <c r="D10" s="7" t="s">
        <v>97</v>
      </c>
      <c r="E10" s="7" t="s">
        <v>236</v>
      </c>
      <c r="G10" s="2"/>
    </row>
    <row r="11" spans="2:7" ht="12.75">
      <c r="B11" s="7" t="s">
        <v>13</v>
      </c>
      <c r="C11" s="7" t="s">
        <v>96</v>
      </c>
      <c r="D11" s="7" t="s">
        <v>98</v>
      </c>
      <c r="E11" s="7" t="s">
        <v>237</v>
      </c>
      <c r="F11" s="7" t="s">
        <v>14</v>
      </c>
      <c r="G11" s="2"/>
    </row>
    <row r="12" spans="2:7" ht="12.75">
      <c r="B12" s="7" t="s">
        <v>3</v>
      </c>
      <c r="C12" s="7" t="s">
        <v>3</v>
      </c>
      <c r="D12" s="7" t="s">
        <v>3</v>
      </c>
      <c r="E12" s="7" t="s">
        <v>3</v>
      </c>
      <c r="F12" s="7" t="s">
        <v>3</v>
      </c>
      <c r="G12" s="2"/>
    </row>
    <row r="13" spans="2:7" ht="12.75">
      <c r="B13" s="7"/>
      <c r="C13" s="7"/>
      <c r="D13" s="7"/>
      <c r="E13" s="7"/>
      <c r="F13" s="7"/>
      <c r="G13" s="2"/>
    </row>
    <row r="14" spans="1:2" ht="12.75">
      <c r="A14" s="75" t="s">
        <v>180</v>
      </c>
      <c r="B14" s="7"/>
    </row>
    <row r="15" ht="12.75">
      <c r="A15" s="1" t="s">
        <v>164</v>
      </c>
    </row>
    <row r="16" ht="12.75">
      <c r="A16" s="33" t="s">
        <v>165</v>
      </c>
    </row>
    <row r="18" spans="1:6" ht="12.75">
      <c r="A18" s="1" t="s">
        <v>167</v>
      </c>
      <c r="B18" s="26" t="s">
        <v>76</v>
      </c>
      <c r="C18" s="6">
        <v>0</v>
      </c>
      <c r="D18" s="6">
        <v>0</v>
      </c>
      <c r="E18" s="6">
        <v>-5</v>
      </c>
      <c r="F18" s="6">
        <f>SUM(B18:E18)</f>
        <v>-5</v>
      </c>
    </row>
    <row r="20" spans="1:6" ht="12.75">
      <c r="A20" s="1" t="s">
        <v>99</v>
      </c>
      <c r="B20" s="6">
        <v>30569</v>
      </c>
      <c r="C20" s="6">
        <v>1834</v>
      </c>
      <c r="D20" s="6">
        <v>6084</v>
      </c>
      <c r="E20" s="6">
        <v>0</v>
      </c>
      <c r="F20" s="6">
        <f>SUM(B20:E20)</f>
        <v>38487</v>
      </c>
    </row>
    <row r="21" spans="2:6" ht="12.75">
      <c r="B21" s="10"/>
      <c r="C21" s="10"/>
      <c r="D21" s="10"/>
      <c r="E21" s="10"/>
      <c r="F21" s="10"/>
    </row>
    <row r="22" spans="1:6" ht="12.75">
      <c r="A22" s="1" t="s">
        <v>181</v>
      </c>
      <c r="B22" s="10">
        <v>0</v>
      </c>
      <c r="C22" s="10">
        <v>0</v>
      </c>
      <c r="D22" s="10">
        <v>0</v>
      </c>
      <c r="E22" s="10">
        <f>'IS'!F38</f>
        <v>-3</v>
      </c>
      <c r="F22" s="10">
        <f>SUM(B22:E22)</f>
        <v>-3</v>
      </c>
    </row>
    <row r="24" spans="1:6" ht="13.5" thickBot="1">
      <c r="A24" s="58" t="s">
        <v>166</v>
      </c>
      <c r="B24" s="25">
        <f>SUM(B18:B23)</f>
        <v>30569</v>
      </c>
      <c r="C24" s="25">
        <f>SUM(C18:C23)</f>
        <v>1834</v>
      </c>
      <c r="D24" s="25">
        <f>SUM(D18:D23)</f>
        <v>6084</v>
      </c>
      <c r="E24" s="25">
        <f>SUM(E18:E23)</f>
        <v>-8</v>
      </c>
      <c r="F24" s="25">
        <f>SUM(F18:F23)</f>
        <v>38479</v>
      </c>
    </row>
    <row r="25" ht="13.5" thickTop="1"/>
    <row r="27" ht="12.75">
      <c r="A27" s="6" t="s">
        <v>232</v>
      </c>
    </row>
    <row r="28" ht="12.75">
      <c r="A28" s="6"/>
    </row>
    <row r="29" ht="12.75">
      <c r="A29" s="6" t="s">
        <v>77</v>
      </c>
    </row>
    <row r="30" ht="12.75">
      <c r="A30" s="6"/>
    </row>
    <row r="31" ht="12.75">
      <c r="A31" s="6"/>
    </row>
    <row r="32" ht="12.75">
      <c r="A32" s="6"/>
    </row>
    <row r="33" ht="12.75">
      <c r="A33" s="6"/>
    </row>
    <row r="34" ht="12.75">
      <c r="A34" s="6"/>
    </row>
    <row r="35" ht="12.75">
      <c r="A35" s="6"/>
    </row>
    <row r="36" ht="12.75">
      <c r="A36" s="6"/>
    </row>
    <row r="37" ht="12.75">
      <c r="A37" s="6"/>
    </row>
    <row r="38" ht="12.75">
      <c r="A38" s="6"/>
    </row>
    <row r="39" ht="12.75">
      <c r="G39" s="34"/>
    </row>
  </sheetData>
  <printOptions horizontalCentered="1"/>
  <pageMargins left="1.5" right="0.25" top="0.45" bottom="0.5" header="0.17" footer="0.5"/>
  <pageSetup fitToHeight="1" fitToWidth="1" horizontalDpi="600" verticalDpi="600" orientation="portrait" scale="92" r:id="rId2"/>
  <drawing r:id="rId1"/>
</worksheet>
</file>

<file path=xl/worksheets/sheet4.xml><?xml version="1.0" encoding="utf-8"?>
<worksheet xmlns="http://schemas.openxmlformats.org/spreadsheetml/2006/main" xmlns:r="http://schemas.openxmlformats.org/officeDocument/2006/relationships">
  <dimension ref="A2:H62"/>
  <sheetViews>
    <sheetView workbookViewId="0" topLeftCell="A35">
      <selection activeCell="A35" sqref="A35"/>
    </sheetView>
  </sheetViews>
  <sheetFormatPr defaultColWidth="9.140625" defaultRowHeight="12.75"/>
  <cols>
    <col min="1" max="1" width="42.00390625" style="1" customWidth="1"/>
    <col min="2" max="2" width="3.421875" style="1" customWidth="1"/>
    <col min="3" max="3" width="13.57421875" style="49" customWidth="1"/>
    <col min="4" max="4" width="1.7109375" style="1" customWidth="1"/>
    <col min="5" max="5" width="12.8515625" style="1" customWidth="1"/>
    <col min="6" max="16384" width="9.140625" style="1" customWidth="1"/>
  </cols>
  <sheetData>
    <row r="2" ht="12.75">
      <c r="A2" s="3" t="str">
        <f>'IS'!A2</f>
        <v>BOON KOON GROUP BERHAD</v>
      </c>
    </row>
    <row r="3" ht="12.75">
      <c r="A3" s="3" t="str">
        <f>'IS'!A3</f>
        <v>Company No. 553434-U</v>
      </c>
    </row>
    <row r="5" ht="12.75">
      <c r="A5" s="5" t="s">
        <v>15</v>
      </c>
    </row>
    <row r="6" ht="12.75">
      <c r="A6" s="5" t="str">
        <f>'IS'!A6</f>
        <v>FOR THE FOURTH QUARTER ENDED 31 DECEMBER 2003</v>
      </c>
    </row>
    <row r="7" spans="1:3" ht="12.75">
      <c r="A7" s="5" t="s">
        <v>1</v>
      </c>
      <c r="C7" s="51"/>
    </row>
    <row r="8" spans="1:3" ht="12.75">
      <c r="A8" s="5"/>
      <c r="C8" s="2" t="s">
        <v>180</v>
      </c>
    </row>
    <row r="9" spans="3:5" ht="12.75">
      <c r="C9" s="52" t="s">
        <v>227</v>
      </c>
      <c r="E9" s="2" t="s">
        <v>227</v>
      </c>
    </row>
    <row r="10" spans="3:5" ht="12.75">
      <c r="C10" s="59" t="s">
        <v>93</v>
      </c>
      <c r="E10" s="35" t="s">
        <v>94</v>
      </c>
    </row>
    <row r="11" spans="3:5" ht="12.75">
      <c r="C11" s="59" t="s">
        <v>2</v>
      </c>
      <c r="E11" s="35" t="s">
        <v>2</v>
      </c>
    </row>
    <row r="12" spans="3:5" ht="12.75">
      <c r="C12" s="59" t="s">
        <v>162</v>
      </c>
      <c r="E12" s="35" t="s">
        <v>163</v>
      </c>
    </row>
    <row r="13" spans="3:5" ht="12.75">
      <c r="C13" s="52" t="s">
        <v>3</v>
      </c>
      <c r="E13" s="2" t="s">
        <v>3</v>
      </c>
    </row>
    <row r="14" spans="1:5" ht="12.75">
      <c r="A14" s="5" t="s">
        <v>101</v>
      </c>
      <c r="E14" s="6"/>
    </row>
    <row r="15" spans="1:5" ht="12.75">
      <c r="A15" s="1" t="s">
        <v>16</v>
      </c>
      <c r="C15" s="49">
        <f>'IS'!F26</f>
        <v>9351</v>
      </c>
      <c r="E15" s="6">
        <v>0</v>
      </c>
    </row>
    <row r="16" spans="1:5" ht="12.75">
      <c r="A16" s="1" t="s">
        <v>102</v>
      </c>
      <c r="E16" s="6"/>
    </row>
    <row r="17" spans="1:5" ht="12.75" hidden="1">
      <c r="A17" s="1" t="s">
        <v>103</v>
      </c>
      <c r="E17" s="6">
        <v>0</v>
      </c>
    </row>
    <row r="18" spans="1:5" ht="12.75" hidden="1">
      <c r="A18" s="1" t="s">
        <v>104</v>
      </c>
      <c r="E18" s="6"/>
    </row>
    <row r="19" spans="1:5" ht="12.75">
      <c r="A19" s="76" t="s">
        <v>183</v>
      </c>
      <c r="C19" s="60">
        <v>-9354</v>
      </c>
      <c r="E19" s="13">
        <v>0</v>
      </c>
    </row>
    <row r="20" spans="1:5" ht="12.75">
      <c r="A20" s="1" t="s">
        <v>224</v>
      </c>
      <c r="C20" s="49">
        <f>SUM(C15:C19)</f>
        <v>-3</v>
      </c>
      <c r="E20" s="6">
        <f>SUM(E15:E19)</f>
        <v>0</v>
      </c>
    </row>
    <row r="21" spans="1:5" ht="12.75" hidden="1">
      <c r="A21" s="1" t="s">
        <v>80</v>
      </c>
      <c r="C21" s="49">
        <v>0</v>
      </c>
      <c r="E21" s="6">
        <v>0</v>
      </c>
    </row>
    <row r="22" spans="1:5" ht="12.75" hidden="1">
      <c r="A22" s="1" t="s">
        <v>105</v>
      </c>
      <c r="E22" s="6">
        <v>0</v>
      </c>
    </row>
    <row r="23" spans="1:5" ht="12.75">
      <c r="A23" s="1" t="s">
        <v>106</v>
      </c>
      <c r="C23" s="60">
        <v>3</v>
      </c>
      <c r="E23" s="13">
        <v>0</v>
      </c>
    </row>
    <row r="24" spans="1:5" ht="12.75" hidden="1">
      <c r="A24" s="1" t="s">
        <v>154</v>
      </c>
      <c r="C24" s="49">
        <f>SUM(C20:C23)</f>
        <v>0</v>
      </c>
      <c r="E24" s="6">
        <f>SUM(E20:E23)</f>
        <v>0</v>
      </c>
    </row>
    <row r="25" spans="1:5" ht="12.75" hidden="1">
      <c r="A25" s="1" t="s">
        <v>107</v>
      </c>
      <c r="E25" s="6">
        <v>0</v>
      </c>
    </row>
    <row r="26" spans="1:5" ht="12.75" hidden="1">
      <c r="A26" s="1" t="s">
        <v>108</v>
      </c>
      <c r="C26" s="60"/>
      <c r="E26" s="13">
        <v>0</v>
      </c>
    </row>
    <row r="27" spans="1:5" ht="12.75">
      <c r="A27" s="1" t="s">
        <v>223</v>
      </c>
      <c r="C27" s="49">
        <f>SUM(C24:C26)</f>
        <v>0</v>
      </c>
      <c r="E27" s="6">
        <f>SUM(E24:E26)</f>
        <v>0</v>
      </c>
    </row>
    <row r="29" spans="1:5" ht="12.75">
      <c r="A29" s="5" t="s">
        <v>109</v>
      </c>
      <c r="E29" s="6"/>
    </row>
    <row r="30" spans="1:5" ht="12.75">
      <c r="A30" s="1" t="s">
        <v>110</v>
      </c>
      <c r="C30" s="64"/>
      <c r="D30" s="36"/>
      <c r="E30" s="10"/>
    </row>
    <row r="31" spans="1:7" ht="12.75">
      <c r="A31" s="1" t="s">
        <v>111</v>
      </c>
      <c r="C31" s="60">
        <v>-461</v>
      </c>
      <c r="D31" s="36"/>
      <c r="E31" s="13">
        <v>0</v>
      </c>
      <c r="G31" s="42"/>
    </row>
    <row r="32" spans="1:5" ht="12.75" hidden="1">
      <c r="A32" s="1" t="s">
        <v>57</v>
      </c>
      <c r="C32" s="64"/>
      <c r="D32" s="36"/>
      <c r="E32" s="10">
        <v>0</v>
      </c>
    </row>
    <row r="33" spans="1:5" ht="12.75" hidden="1">
      <c r="A33" s="1" t="s">
        <v>112</v>
      </c>
      <c r="C33" s="64"/>
      <c r="D33" s="36"/>
      <c r="E33" s="10">
        <v>0</v>
      </c>
    </row>
    <row r="34" spans="1:5" ht="12.75" hidden="1">
      <c r="A34" s="1" t="s">
        <v>113</v>
      </c>
      <c r="C34" s="64">
        <f>SUM(C30:C33)</f>
        <v>-461</v>
      </c>
      <c r="D34" s="36"/>
      <c r="E34" s="10">
        <f>SUM(E30:E33)</f>
        <v>0</v>
      </c>
    </row>
    <row r="35" ht="12.75">
      <c r="E35" s="6"/>
    </row>
    <row r="36" spans="1:5" ht="12.75" hidden="1">
      <c r="A36" s="5" t="s">
        <v>114</v>
      </c>
      <c r="E36" s="6"/>
    </row>
    <row r="37" spans="1:5" ht="12.75" hidden="1">
      <c r="A37" s="1" t="s">
        <v>115</v>
      </c>
      <c r="C37" s="61"/>
      <c r="E37" s="27">
        <v>0</v>
      </c>
    </row>
    <row r="38" spans="1:5" ht="12.75" hidden="1">
      <c r="A38" s="1" t="s">
        <v>153</v>
      </c>
      <c r="C38" s="62"/>
      <c r="E38" s="28">
        <v>0</v>
      </c>
    </row>
    <row r="39" spans="1:5" ht="12.75" hidden="1">
      <c r="A39" s="1" t="s">
        <v>116</v>
      </c>
      <c r="C39" s="63"/>
      <c r="E39" s="57">
        <v>0</v>
      </c>
    </row>
    <row r="40" spans="1:5" ht="12.75" hidden="1">
      <c r="A40" s="1" t="s">
        <v>117</v>
      </c>
      <c r="C40" s="64">
        <f>SUM(C37:C39)</f>
        <v>0</v>
      </c>
      <c r="E40" s="10">
        <f>SUM(E37:E39)</f>
        <v>0</v>
      </c>
    </row>
    <row r="41" ht="12.75" hidden="1">
      <c r="E41" s="6"/>
    </row>
    <row r="42" spans="1:5" ht="12.75">
      <c r="A42" s="1" t="s">
        <v>233</v>
      </c>
      <c r="C42" s="49">
        <f>C27+C34+C40</f>
        <v>-461</v>
      </c>
      <c r="E42" s="6">
        <f>E27+E34+E40</f>
        <v>0</v>
      </c>
    </row>
    <row r="43" spans="1:5" ht="12.75">
      <c r="A43" s="1" t="s">
        <v>118</v>
      </c>
      <c r="C43" s="65" t="s">
        <v>76</v>
      </c>
      <c r="E43" s="6"/>
    </row>
    <row r="44" spans="1:5" ht="13.5" thickBot="1">
      <c r="A44" s="1" t="s">
        <v>119</v>
      </c>
      <c r="C44" s="66">
        <f>SUM(C41:C43)</f>
        <v>-461</v>
      </c>
      <c r="E44" s="25">
        <f>SUM(E41:E43)</f>
        <v>0</v>
      </c>
    </row>
    <row r="45" ht="13.5" thickTop="1"/>
    <row r="46" ht="12.75">
      <c r="A46" s="1" t="s">
        <v>77</v>
      </c>
    </row>
    <row r="49" ht="13.5" customHeight="1">
      <c r="A49" s="6" t="s">
        <v>232</v>
      </c>
    </row>
    <row r="50" ht="12.75">
      <c r="A50" s="6"/>
    </row>
    <row r="51" ht="12.75">
      <c r="A51" s="6"/>
    </row>
    <row r="52" ht="12.75">
      <c r="A52" s="6"/>
    </row>
    <row r="53" ht="12.75">
      <c r="A53" s="6"/>
    </row>
    <row r="54" ht="12.75">
      <c r="A54" s="6"/>
    </row>
    <row r="55" spans="3:8" s="6" customFormat="1" ht="12.75">
      <c r="C55" s="49"/>
      <c r="D55" s="7"/>
      <c r="F55" s="7"/>
      <c r="H55" s="7"/>
    </row>
    <row r="56" spans="3:8" s="6" customFormat="1" ht="12.75">
      <c r="C56" s="49"/>
      <c r="D56" s="7"/>
      <c r="F56" s="7"/>
      <c r="H56" s="7"/>
    </row>
    <row r="57" spans="3:8" ht="12.75">
      <c r="C57" s="51"/>
      <c r="D57" s="2"/>
      <c r="F57" s="2"/>
      <c r="H57" s="2"/>
    </row>
    <row r="58" spans="3:8" ht="12.75">
      <c r="C58" s="51"/>
      <c r="D58" s="2"/>
      <c r="F58" s="2"/>
      <c r="H58" s="2"/>
    </row>
    <row r="59" spans="3:8" ht="12.75">
      <c r="C59" s="51"/>
      <c r="D59" s="2"/>
      <c r="F59" s="2"/>
      <c r="H59" s="2"/>
    </row>
    <row r="60" spans="3:8" ht="12.75">
      <c r="C60" s="51"/>
      <c r="D60" s="2"/>
      <c r="F60" s="2"/>
      <c r="H60" s="2"/>
    </row>
    <row r="61" spans="3:8" ht="12.75">
      <c r="C61" s="51"/>
      <c r="D61" s="2"/>
      <c r="F61" s="2"/>
      <c r="H61" s="2"/>
    </row>
    <row r="62" spans="3:8" ht="12.75">
      <c r="C62" s="51"/>
      <c r="D62" s="2"/>
      <c r="F62" s="2"/>
      <c r="H62" s="2"/>
    </row>
  </sheetData>
  <printOptions/>
  <pageMargins left="1.5" right="0.5" top="0.5" bottom="0.5" header="0.25" footer="0.5"/>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dimension ref="A2:K322"/>
  <sheetViews>
    <sheetView view="pageBreakPreview" zoomScaleSheetLayoutView="100" workbookViewId="0" topLeftCell="A292">
      <selection activeCell="G8" sqref="G8"/>
    </sheetView>
  </sheetViews>
  <sheetFormatPr defaultColWidth="9.140625" defaultRowHeight="12.75"/>
  <cols>
    <col min="1" max="1" width="4.57421875" style="37" customWidth="1"/>
    <col min="2" max="2" width="11.57421875" style="1" customWidth="1"/>
    <col min="3" max="3" width="14.7109375" style="1" customWidth="1"/>
    <col min="4" max="4" width="9.28125" style="1" bestFit="1" customWidth="1"/>
    <col min="5" max="5" width="12.8515625" style="1" customWidth="1"/>
    <col min="6" max="6" width="9.8515625" style="1" customWidth="1"/>
    <col min="7" max="7" width="9.28125" style="1" bestFit="1" customWidth="1"/>
    <col min="8" max="8" width="11.140625" style="1" customWidth="1"/>
    <col min="9" max="9" width="9.28125" style="1" customWidth="1"/>
    <col min="10" max="10" width="9.28125" style="1" bestFit="1" customWidth="1"/>
    <col min="11" max="16384" width="9.140625" style="1" customWidth="1"/>
  </cols>
  <sheetData>
    <row r="1" ht="12.75" customHeight="1"/>
    <row r="2" ht="12.75">
      <c r="A2" s="3" t="str">
        <f>'IS'!A2</f>
        <v>BOON KOON GROUP BERHAD</v>
      </c>
    </row>
    <row r="3" ht="12.75">
      <c r="A3" s="3" t="str">
        <f>'IS'!A3</f>
        <v>Company No. 553434-U</v>
      </c>
    </row>
    <row r="4" ht="12.75">
      <c r="A4" s="38"/>
    </row>
    <row r="5" ht="12.75">
      <c r="A5" s="37" t="s">
        <v>55</v>
      </c>
    </row>
    <row r="8" spans="1:2" ht="12.75">
      <c r="A8" s="39" t="s">
        <v>17</v>
      </c>
      <c r="B8" s="5" t="s">
        <v>33</v>
      </c>
    </row>
    <row r="9" ht="4.5" customHeight="1"/>
    <row r="13" ht="12.75">
      <c r="K13" s="36"/>
    </row>
    <row r="35" spans="1:2" ht="12.75">
      <c r="A35" s="39" t="s">
        <v>18</v>
      </c>
      <c r="B35" s="5" t="s">
        <v>34</v>
      </c>
    </row>
    <row r="40" spans="1:2" ht="12.75">
      <c r="A40" s="39" t="s">
        <v>19</v>
      </c>
      <c r="B40" s="5" t="s">
        <v>35</v>
      </c>
    </row>
    <row r="41" spans="1:2" ht="12.75">
      <c r="A41" s="39"/>
      <c r="B41" s="5"/>
    </row>
    <row r="42" spans="1:3" ht="12.75">
      <c r="A42" s="39"/>
      <c r="B42" s="51" t="s">
        <v>185</v>
      </c>
      <c r="C42" s="51"/>
    </row>
    <row r="43" spans="2:3" ht="12.75">
      <c r="B43" s="51"/>
      <c r="C43" s="51"/>
    </row>
    <row r="44" spans="1:2" ht="12.75">
      <c r="A44" s="39" t="s">
        <v>20</v>
      </c>
      <c r="B44" s="5" t="s">
        <v>120</v>
      </c>
    </row>
    <row r="46" ht="12.75">
      <c r="B46" s="1" t="s">
        <v>121</v>
      </c>
    </row>
    <row r="48" spans="1:2" ht="12.75">
      <c r="A48" s="39" t="s">
        <v>36</v>
      </c>
      <c r="B48" s="5" t="s">
        <v>122</v>
      </c>
    </row>
    <row r="50" ht="12.75">
      <c r="B50" s="1" t="s">
        <v>128</v>
      </c>
    </row>
    <row r="51" ht="12.75">
      <c r="B51" s="1" t="s">
        <v>129</v>
      </c>
    </row>
    <row r="53" spans="1:2" ht="12.75">
      <c r="A53" s="39" t="s">
        <v>37</v>
      </c>
      <c r="B53" s="67" t="s">
        <v>123</v>
      </c>
    </row>
    <row r="59" spans="1:2" ht="12.75">
      <c r="A59" s="39" t="s">
        <v>38</v>
      </c>
      <c r="B59" s="5" t="s">
        <v>39</v>
      </c>
    </row>
    <row r="68" spans="1:2" ht="12.75">
      <c r="A68" s="39" t="s">
        <v>40</v>
      </c>
      <c r="B68" s="67" t="s">
        <v>41</v>
      </c>
    </row>
    <row r="69" spans="1:2" ht="12.75">
      <c r="A69" s="39"/>
      <c r="B69" s="5"/>
    </row>
    <row r="70" ht="12.75">
      <c r="B70" s="1" t="s">
        <v>186</v>
      </c>
    </row>
    <row r="72" ht="12.75">
      <c r="F72" s="81" t="s">
        <v>190</v>
      </c>
    </row>
    <row r="73" spans="2:9" ht="12.75">
      <c r="B73" s="77"/>
      <c r="D73" s="81" t="s">
        <v>187</v>
      </c>
      <c r="E73" s="81"/>
      <c r="F73" s="81" t="s">
        <v>188</v>
      </c>
      <c r="G73" s="89"/>
      <c r="H73" s="89"/>
      <c r="I73" s="2" t="s">
        <v>180</v>
      </c>
    </row>
    <row r="74" spans="2:9" ht="12.75">
      <c r="B74" s="77"/>
      <c r="D74" s="81" t="s">
        <v>188</v>
      </c>
      <c r="E74" s="2"/>
      <c r="F74" s="2" t="s">
        <v>208</v>
      </c>
      <c r="G74" s="81"/>
      <c r="H74" s="89"/>
      <c r="I74" s="81" t="s">
        <v>203</v>
      </c>
    </row>
    <row r="75" spans="2:9" ht="12.75">
      <c r="B75" s="77"/>
      <c r="D75" s="81" t="s">
        <v>206</v>
      </c>
      <c r="E75" s="81" t="s">
        <v>189</v>
      </c>
      <c r="F75" s="2" t="s">
        <v>209</v>
      </c>
      <c r="G75" s="81"/>
      <c r="H75" s="89"/>
      <c r="I75" s="81" t="s">
        <v>204</v>
      </c>
    </row>
    <row r="76" spans="2:9" ht="12.75">
      <c r="B76" s="77"/>
      <c r="D76" s="81" t="s">
        <v>207</v>
      </c>
      <c r="E76" s="81" t="s">
        <v>188</v>
      </c>
      <c r="F76" s="2" t="s">
        <v>207</v>
      </c>
      <c r="G76" s="81"/>
      <c r="H76" s="89"/>
      <c r="I76" s="81" t="s">
        <v>205</v>
      </c>
    </row>
    <row r="77" spans="2:9" ht="12.75">
      <c r="B77" s="77"/>
      <c r="D77" s="82" t="s">
        <v>191</v>
      </c>
      <c r="E77" s="83" t="s">
        <v>192</v>
      </c>
      <c r="F77" s="83" t="s">
        <v>191</v>
      </c>
      <c r="G77" s="83" t="s">
        <v>193</v>
      </c>
      <c r="H77" s="83" t="s">
        <v>194</v>
      </c>
      <c r="I77" s="83" t="s">
        <v>162</v>
      </c>
    </row>
    <row r="78" spans="2:9" ht="12.75">
      <c r="B78" s="77"/>
      <c r="D78" s="81" t="s">
        <v>3</v>
      </c>
      <c r="E78" s="81" t="s">
        <v>3</v>
      </c>
      <c r="F78" s="81" t="s">
        <v>3</v>
      </c>
      <c r="G78" s="81" t="s">
        <v>3</v>
      </c>
      <c r="H78" s="81" t="s">
        <v>3</v>
      </c>
      <c r="I78" s="81" t="s">
        <v>3</v>
      </c>
    </row>
    <row r="79" spans="2:9" ht="12.75">
      <c r="B79" s="77"/>
      <c r="D79" s="79"/>
      <c r="E79" s="77"/>
      <c r="F79" s="80"/>
      <c r="G79" s="77"/>
      <c r="H79" s="78"/>
      <c r="I79" s="78"/>
    </row>
    <row r="80" spans="2:9" ht="12.75">
      <c r="B80" s="77" t="s">
        <v>195</v>
      </c>
      <c r="D80" s="84">
        <v>30893</v>
      </c>
      <c r="E80" s="84">
        <v>6492</v>
      </c>
      <c r="F80" s="84">
        <v>33656</v>
      </c>
      <c r="G80" s="84">
        <v>1327</v>
      </c>
      <c r="H80" s="84">
        <v>0</v>
      </c>
      <c r="I80" s="84">
        <f>SUM(D80:H80)</f>
        <v>72368</v>
      </c>
    </row>
    <row r="81" spans="2:9" ht="12.75">
      <c r="B81" s="77" t="s">
        <v>197</v>
      </c>
      <c r="D81" s="85">
        <v>20</v>
      </c>
      <c r="E81" s="85" t="s">
        <v>196</v>
      </c>
      <c r="F81" s="85" t="s">
        <v>196</v>
      </c>
      <c r="G81" s="73" t="s">
        <v>196</v>
      </c>
      <c r="H81" s="84">
        <f>-D81</f>
        <v>-20</v>
      </c>
      <c r="I81" s="84">
        <f>SUM(D81:H81)</f>
        <v>0</v>
      </c>
    </row>
    <row r="82" spans="2:9" ht="13.5" thickBot="1">
      <c r="B82" s="77" t="s">
        <v>198</v>
      </c>
      <c r="D82" s="69">
        <f>SUM(D80:D81)</f>
        <v>30913</v>
      </c>
      <c r="E82" s="69">
        <f>SUM(E80:E81)</f>
        <v>6492</v>
      </c>
      <c r="F82" s="69">
        <f>SUM(F80:F81)</f>
        <v>33656</v>
      </c>
      <c r="G82" s="69">
        <f>SUM(G80:G81)</f>
        <v>1327</v>
      </c>
      <c r="H82" s="69">
        <f>SUM(H80:H81)</f>
        <v>-20</v>
      </c>
      <c r="I82" s="69">
        <f>SUM(D82:H82)</f>
        <v>72368</v>
      </c>
    </row>
    <row r="83" spans="2:9" ht="13.5" thickTop="1">
      <c r="B83" s="77"/>
      <c r="D83" s="84"/>
      <c r="E83" s="84"/>
      <c r="F83" s="84"/>
      <c r="G83" s="84"/>
      <c r="H83" s="86"/>
      <c r="I83" s="84"/>
    </row>
    <row r="84" spans="2:9" ht="12.75">
      <c r="B84" s="77"/>
      <c r="D84" s="84"/>
      <c r="E84" s="84"/>
      <c r="F84" s="73"/>
      <c r="G84" s="84"/>
      <c r="H84" s="86"/>
      <c r="I84" s="84"/>
    </row>
    <row r="85" spans="2:9" ht="12.75">
      <c r="B85" s="77" t="s">
        <v>199</v>
      </c>
      <c r="D85" s="84">
        <v>7138</v>
      </c>
      <c r="E85" s="84">
        <v>771</v>
      </c>
      <c r="F85" s="84">
        <v>1199</v>
      </c>
      <c r="G85" s="84">
        <f>889-3</f>
        <v>886</v>
      </c>
      <c r="H85" s="84">
        <v>0</v>
      </c>
      <c r="I85" s="84">
        <f>SUM(D85:H85)</f>
        <v>9994</v>
      </c>
    </row>
    <row r="86" spans="2:9" ht="12.75">
      <c r="B86" s="77" t="s">
        <v>200</v>
      </c>
      <c r="D86" s="84"/>
      <c r="E86" s="84"/>
      <c r="F86" s="84"/>
      <c r="G86" s="84"/>
      <c r="H86" s="86"/>
      <c r="I86" s="84">
        <v>-784</v>
      </c>
    </row>
    <row r="87" spans="2:9" ht="12.75">
      <c r="B87" s="77" t="s">
        <v>201</v>
      </c>
      <c r="D87" s="49"/>
      <c r="E87" s="49"/>
      <c r="F87" s="49"/>
      <c r="G87" s="49"/>
      <c r="H87" s="87"/>
      <c r="I87" s="85">
        <v>141</v>
      </c>
    </row>
    <row r="88" spans="2:9" ht="12.75">
      <c r="B88" s="77" t="s">
        <v>16</v>
      </c>
      <c r="D88" s="49"/>
      <c r="E88" s="49"/>
      <c r="F88" s="49"/>
      <c r="G88" s="49"/>
      <c r="H88" s="87"/>
      <c r="I88" s="84">
        <f>SUM(I85:I87)</f>
        <v>9351</v>
      </c>
    </row>
    <row r="89" spans="2:9" ht="12.75">
      <c r="B89" s="77" t="s">
        <v>6</v>
      </c>
      <c r="D89" s="49"/>
      <c r="E89" s="49"/>
      <c r="F89" s="49"/>
      <c r="G89" s="49"/>
      <c r="H89" s="87"/>
      <c r="I89" s="85">
        <v>-2092</v>
      </c>
    </row>
    <row r="90" spans="2:9" ht="12.75">
      <c r="B90" s="77" t="s">
        <v>202</v>
      </c>
      <c r="D90" s="49"/>
      <c r="E90" s="49"/>
      <c r="F90" s="49"/>
      <c r="G90" s="49"/>
      <c r="H90" s="87"/>
      <c r="I90" s="84">
        <f>SUM(I88:I89)</f>
        <v>7259</v>
      </c>
    </row>
    <row r="91" spans="2:9" ht="12.75">
      <c r="B91" s="77" t="s">
        <v>62</v>
      </c>
      <c r="D91" s="49"/>
      <c r="E91" s="49"/>
      <c r="F91" s="49"/>
      <c r="G91" s="49"/>
      <c r="H91" s="87"/>
      <c r="I91" s="85">
        <v>-235</v>
      </c>
    </row>
    <row r="92" spans="2:9" ht="12.75">
      <c r="B92" s="1" t="s">
        <v>176</v>
      </c>
      <c r="I92" s="20">
        <f>SUM(I90:I91)</f>
        <v>7024</v>
      </c>
    </row>
    <row r="93" spans="2:9" ht="12.75">
      <c r="B93" s="1" t="s">
        <v>63</v>
      </c>
      <c r="I93" s="8">
        <v>-7027</v>
      </c>
    </row>
    <row r="94" spans="2:9" ht="13.5" thickBot="1">
      <c r="B94" s="1" t="s">
        <v>181</v>
      </c>
      <c r="D94" s="49"/>
      <c r="E94" s="49"/>
      <c r="F94" s="49"/>
      <c r="G94" s="49"/>
      <c r="H94" s="87"/>
      <c r="I94" s="69">
        <f>SUM(I92:I93)</f>
        <v>-3</v>
      </c>
    </row>
    <row r="95" ht="13.5" thickTop="1"/>
    <row r="96" spans="1:2" ht="12.75">
      <c r="A96" s="39" t="s">
        <v>22</v>
      </c>
      <c r="B96" s="5" t="s">
        <v>21</v>
      </c>
    </row>
    <row r="102" spans="1:2" ht="12.75">
      <c r="A102" s="39" t="s">
        <v>23</v>
      </c>
      <c r="B102" s="5" t="s">
        <v>24</v>
      </c>
    </row>
    <row r="112" ht="12.75">
      <c r="H112" s="2" t="s">
        <v>131</v>
      </c>
    </row>
    <row r="113" spans="2:8" ht="12.75">
      <c r="B113" s="2" t="s">
        <v>125</v>
      </c>
      <c r="C113" s="2"/>
      <c r="H113" s="2" t="s">
        <v>132</v>
      </c>
    </row>
    <row r="114" spans="2:8" ht="12.75">
      <c r="B114" s="43" t="s">
        <v>126</v>
      </c>
      <c r="D114" s="43" t="s">
        <v>124</v>
      </c>
      <c r="H114" s="43" t="s">
        <v>127</v>
      </c>
    </row>
    <row r="116" spans="2:9" ht="12.75">
      <c r="B116" s="2" t="s">
        <v>210</v>
      </c>
      <c r="C116" s="1" t="s">
        <v>130</v>
      </c>
      <c r="H116" s="42">
        <v>30568841</v>
      </c>
      <c r="I116" s="1" t="s">
        <v>76</v>
      </c>
    </row>
    <row r="117" spans="2:3" ht="12.75">
      <c r="B117" s="88"/>
      <c r="C117" s="1" t="s">
        <v>168</v>
      </c>
    </row>
    <row r="118" ht="12.75">
      <c r="B118" s="88"/>
    </row>
    <row r="119" spans="2:9" ht="12.75">
      <c r="B119" s="2" t="s">
        <v>211</v>
      </c>
      <c r="C119" s="1" t="s">
        <v>169</v>
      </c>
      <c r="H119" s="42">
        <v>2631157</v>
      </c>
      <c r="I119" s="1" t="s">
        <v>76</v>
      </c>
    </row>
    <row r="120" spans="2:3" ht="12.75">
      <c r="B120" s="88"/>
      <c r="C120" s="1" t="s">
        <v>170</v>
      </c>
    </row>
    <row r="121" spans="2:3" ht="12.75">
      <c r="B121" s="88"/>
      <c r="C121" s="1" t="s">
        <v>171</v>
      </c>
    </row>
    <row r="122" ht="12.75">
      <c r="B122" s="88"/>
    </row>
    <row r="123" spans="2:8" ht="12.75">
      <c r="B123" s="2"/>
      <c r="H123" s="42"/>
    </row>
    <row r="124" spans="2:8" ht="12.75">
      <c r="B124" s="2"/>
      <c r="H124" s="42"/>
    </row>
    <row r="125" spans="2:8" ht="12.75">
      <c r="B125" s="2"/>
      <c r="H125" s="42"/>
    </row>
    <row r="126" spans="2:8" ht="12.75">
      <c r="B126" s="2"/>
      <c r="H126" s="42"/>
    </row>
    <row r="127" spans="2:8" ht="12.75">
      <c r="B127" s="2"/>
      <c r="H127" s="42"/>
    </row>
    <row r="128" spans="2:8" ht="12.75">
      <c r="B128" s="2"/>
      <c r="H128" s="42"/>
    </row>
    <row r="129" ht="12.75">
      <c r="H129" s="42"/>
    </row>
    <row r="130" spans="1:2" ht="12.75">
      <c r="A130" s="39" t="s">
        <v>25</v>
      </c>
      <c r="B130" s="5" t="s">
        <v>58</v>
      </c>
    </row>
    <row r="151" spans="1:2" ht="12.75">
      <c r="A151" s="39" t="s">
        <v>26</v>
      </c>
      <c r="B151" s="5" t="s">
        <v>133</v>
      </c>
    </row>
    <row r="156" spans="1:2" ht="12.75">
      <c r="A156" s="39" t="s">
        <v>27</v>
      </c>
      <c r="B156" s="5" t="s">
        <v>135</v>
      </c>
    </row>
    <row r="158" ht="12.75">
      <c r="B158" s="1" t="s">
        <v>212</v>
      </c>
    </row>
    <row r="160" ht="12.75" hidden="1">
      <c r="F160" s="2" t="s">
        <v>3</v>
      </c>
    </row>
    <row r="161" spans="2:6" ht="12.75" hidden="1">
      <c r="B161" s="51" t="s">
        <v>79</v>
      </c>
      <c r="C161" s="51"/>
      <c r="D161" s="51"/>
      <c r="E161" s="51"/>
      <c r="F161" s="51"/>
    </row>
    <row r="162" spans="2:6" ht="12.75" hidden="1">
      <c r="B162" s="70" t="s">
        <v>155</v>
      </c>
      <c r="C162" s="51"/>
      <c r="D162" s="51"/>
      <c r="E162" s="51"/>
      <c r="F162" s="54">
        <v>1300</v>
      </c>
    </row>
    <row r="163" spans="2:6" ht="12.75" hidden="1">
      <c r="B163" s="51"/>
      <c r="C163" s="51"/>
      <c r="D163" s="51"/>
      <c r="E163" s="51"/>
      <c r="F163" s="51"/>
    </row>
    <row r="164" spans="1:6" ht="12.75">
      <c r="A164" s="39" t="s">
        <v>29</v>
      </c>
      <c r="B164" s="67" t="s">
        <v>28</v>
      </c>
      <c r="C164" s="51"/>
      <c r="D164" s="51"/>
      <c r="E164" s="51"/>
      <c r="F164" s="51"/>
    </row>
    <row r="165" spans="2:6" ht="12.75">
      <c r="B165" s="51"/>
      <c r="C165" s="51"/>
      <c r="D165" s="51"/>
      <c r="E165" s="51"/>
      <c r="F165" s="51"/>
    </row>
    <row r="172" ht="12.75">
      <c r="B172" s="5"/>
    </row>
    <row r="173" spans="1:2" ht="12.75">
      <c r="A173" s="39" t="s">
        <v>30</v>
      </c>
      <c r="B173" s="5" t="s">
        <v>134</v>
      </c>
    </row>
    <row r="179" spans="1:2" ht="12.75">
      <c r="A179" s="39" t="s">
        <v>32</v>
      </c>
      <c r="B179" s="5" t="s">
        <v>31</v>
      </c>
    </row>
    <row r="184" spans="2:6" ht="12.75">
      <c r="B184" s="51"/>
      <c r="C184" s="51"/>
      <c r="D184" s="51"/>
      <c r="E184" s="51"/>
      <c r="F184" s="51"/>
    </row>
    <row r="185" spans="1:6" ht="12.75">
      <c r="A185" s="39" t="s">
        <v>42</v>
      </c>
      <c r="B185" s="67" t="s">
        <v>152</v>
      </c>
      <c r="C185" s="51"/>
      <c r="D185" s="51"/>
      <c r="E185" s="51"/>
      <c r="F185" s="51"/>
    </row>
    <row r="186" spans="2:6" ht="12.75">
      <c r="B186" s="51"/>
      <c r="C186" s="51"/>
      <c r="D186" s="51"/>
      <c r="E186" s="51"/>
      <c r="F186" s="51"/>
    </row>
    <row r="190" spans="1:2" ht="12.75">
      <c r="A190" s="39" t="s">
        <v>43</v>
      </c>
      <c r="B190" s="5" t="s">
        <v>6</v>
      </c>
    </row>
    <row r="191" spans="1:8" ht="12.75">
      <c r="A191" s="1"/>
      <c r="F191" s="2" t="s">
        <v>180</v>
      </c>
      <c r="H191" s="2" t="s">
        <v>180</v>
      </c>
    </row>
    <row r="192" spans="6:8" ht="12.75">
      <c r="F192" s="35" t="s">
        <v>93</v>
      </c>
      <c r="H192" s="35" t="s">
        <v>93</v>
      </c>
    </row>
    <row r="193" spans="6:8" ht="12.75">
      <c r="F193" s="35" t="s">
        <v>2</v>
      </c>
      <c r="H193" s="35" t="s">
        <v>4</v>
      </c>
    </row>
    <row r="194" spans="6:8" ht="12.75">
      <c r="F194" s="35" t="s">
        <v>162</v>
      </c>
      <c r="H194" s="35" t="s">
        <v>162</v>
      </c>
    </row>
    <row r="195" spans="6:8" ht="12.75">
      <c r="F195" s="2" t="s">
        <v>3</v>
      </c>
      <c r="H195" s="2" t="s">
        <v>3</v>
      </c>
    </row>
    <row r="196" ht="12.75">
      <c r="B196" s="1" t="s">
        <v>136</v>
      </c>
    </row>
    <row r="198" spans="2:8" ht="12.75">
      <c r="B198" s="51" t="s">
        <v>138</v>
      </c>
      <c r="C198" s="51"/>
      <c r="D198" s="51"/>
      <c r="E198" s="51"/>
      <c r="F198" s="54"/>
      <c r="G198" s="54"/>
      <c r="H198" s="54"/>
    </row>
    <row r="199" spans="2:8" ht="12.75" customHeight="1" hidden="1">
      <c r="B199" s="51"/>
      <c r="C199" s="51"/>
      <c r="D199" s="51"/>
      <c r="E199" s="51"/>
      <c r="F199" s="54"/>
      <c r="G199" s="54"/>
      <c r="H199" s="54"/>
    </row>
    <row r="200" spans="2:8" ht="12.75">
      <c r="B200" s="70" t="s">
        <v>213</v>
      </c>
      <c r="C200" s="51"/>
      <c r="D200" s="51"/>
      <c r="E200" s="51"/>
      <c r="F200" s="54">
        <v>98</v>
      </c>
      <c r="G200" s="54"/>
      <c r="H200" s="54">
        <v>1862</v>
      </c>
    </row>
    <row r="201" spans="2:8" ht="12.75">
      <c r="B201" s="70" t="s">
        <v>214</v>
      </c>
      <c r="C201" s="51"/>
      <c r="D201" s="51"/>
      <c r="E201" s="51"/>
      <c r="F201" s="68">
        <v>188</v>
      </c>
      <c r="G201" s="54"/>
      <c r="H201" s="68">
        <v>255</v>
      </c>
    </row>
    <row r="202" spans="2:8" ht="12.75">
      <c r="B202" s="51"/>
      <c r="C202" s="51"/>
      <c r="D202" s="51"/>
      <c r="E202" s="51"/>
      <c r="F202" s="90">
        <f>SUM(F200:F201)</f>
        <v>286</v>
      </c>
      <c r="G202" s="54"/>
      <c r="H202" s="90">
        <f>SUM(H200:H201)</f>
        <v>2117</v>
      </c>
    </row>
    <row r="203" spans="2:8" ht="12.75">
      <c r="B203" s="51" t="s">
        <v>215</v>
      </c>
      <c r="C203" s="51"/>
      <c r="D203" s="51"/>
      <c r="E203" s="51"/>
      <c r="F203" s="90"/>
      <c r="G203" s="54"/>
      <c r="H203" s="90"/>
    </row>
    <row r="204" spans="2:8" ht="12.75">
      <c r="B204" s="70" t="s">
        <v>213</v>
      </c>
      <c r="C204" s="51"/>
      <c r="D204" s="51"/>
      <c r="E204" s="51"/>
      <c r="F204" s="54">
        <f>D204+E204</f>
        <v>0</v>
      </c>
      <c r="G204" s="54"/>
      <c r="H204" s="90">
        <v>-37</v>
      </c>
    </row>
    <row r="205" spans="2:8" ht="12.75">
      <c r="B205" s="70" t="s">
        <v>214</v>
      </c>
      <c r="C205" s="51"/>
      <c r="D205" s="51"/>
      <c r="E205" s="51"/>
      <c r="F205" s="54">
        <f>D205+E205</f>
        <v>0</v>
      </c>
      <c r="G205" s="54"/>
      <c r="H205" s="90">
        <v>12</v>
      </c>
    </row>
    <row r="206" spans="2:8" ht="13.5" thickBot="1">
      <c r="B206" s="51" t="s">
        <v>137</v>
      </c>
      <c r="C206" s="51"/>
      <c r="D206" s="51"/>
      <c r="E206" s="51"/>
      <c r="F206" s="69">
        <f>SUM(F202:F205)</f>
        <v>286</v>
      </c>
      <c r="G206" s="54"/>
      <c r="H206" s="69">
        <f>SUM(H202:H205)</f>
        <v>2092</v>
      </c>
    </row>
    <row r="207" ht="13.5" thickTop="1"/>
    <row r="209" ht="12.75">
      <c r="B209" s="1" t="s">
        <v>225</v>
      </c>
    </row>
    <row r="211" spans="6:8" ht="12.75">
      <c r="F211" s="2" t="s">
        <v>180</v>
      </c>
      <c r="H211" s="2" t="s">
        <v>180</v>
      </c>
    </row>
    <row r="212" spans="6:8" ht="12.75">
      <c r="F212" s="35" t="s">
        <v>93</v>
      </c>
      <c r="H212" s="35" t="s">
        <v>93</v>
      </c>
    </row>
    <row r="213" spans="6:8" ht="12.75">
      <c r="F213" s="35" t="s">
        <v>2</v>
      </c>
      <c r="H213" s="35" t="s">
        <v>4</v>
      </c>
    </row>
    <row r="214" spans="6:8" ht="12.75">
      <c r="F214" s="35" t="s">
        <v>162</v>
      </c>
      <c r="H214" s="35" t="s">
        <v>162</v>
      </c>
    </row>
    <row r="215" spans="6:8" ht="12.75">
      <c r="F215" s="2" t="s">
        <v>3</v>
      </c>
      <c r="H215" s="2" t="s">
        <v>3</v>
      </c>
    </row>
    <row r="217" spans="2:8" ht="12.75">
      <c r="B217" s="1" t="s">
        <v>216</v>
      </c>
      <c r="D217" s="51"/>
      <c r="E217" s="51"/>
      <c r="F217" s="54">
        <v>684</v>
      </c>
      <c r="G217" s="54"/>
      <c r="H217" s="54">
        <f>'IS'!F26*28%</f>
        <v>2618</v>
      </c>
    </row>
    <row r="218" spans="2:8" ht="12.75">
      <c r="B218" s="1" t="s">
        <v>217</v>
      </c>
      <c r="D218" s="51"/>
      <c r="E218" s="51"/>
      <c r="F218" s="54">
        <v>86</v>
      </c>
      <c r="G218" s="54"/>
      <c r="H218" s="54">
        <v>151</v>
      </c>
    </row>
    <row r="219" spans="2:8" ht="12.75">
      <c r="B219" s="1" t="s">
        <v>222</v>
      </c>
      <c r="D219" s="51"/>
      <c r="E219" s="51"/>
      <c r="F219" s="54">
        <v>0</v>
      </c>
      <c r="G219" s="54"/>
      <c r="H219" s="54">
        <v>-1</v>
      </c>
    </row>
    <row r="220" spans="2:8" ht="12.75">
      <c r="B220" s="1" t="s">
        <v>139</v>
      </c>
      <c r="D220" s="51"/>
      <c r="E220" s="51"/>
      <c r="F220" s="54">
        <v>-484</v>
      </c>
      <c r="G220" s="54"/>
      <c r="H220" s="54">
        <v>-635</v>
      </c>
    </row>
    <row r="221" spans="2:8" ht="12.75">
      <c r="B221" s="1" t="s">
        <v>218</v>
      </c>
      <c r="D221" s="51"/>
      <c r="E221" s="51"/>
      <c r="F221" s="54">
        <v>0</v>
      </c>
      <c r="G221" s="54"/>
      <c r="H221" s="54">
        <v>-16</v>
      </c>
    </row>
    <row r="222" spans="2:8" ht="12.75">
      <c r="B222" s="51" t="s">
        <v>219</v>
      </c>
      <c r="D222" s="51"/>
      <c r="E222" s="51"/>
      <c r="F222" s="54">
        <v>0</v>
      </c>
      <c r="G222" s="54"/>
      <c r="H222" s="54">
        <f>SUM(H204:H205)</f>
        <v>-25</v>
      </c>
    </row>
    <row r="223" spans="2:8" ht="13.5" thickBot="1">
      <c r="B223" s="51" t="s">
        <v>137</v>
      </c>
      <c r="D223" s="51"/>
      <c r="E223" s="51"/>
      <c r="F223" s="56">
        <f>SUM(F217:F222)</f>
        <v>286</v>
      </c>
      <c r="G223" s="54"/>
      <c r="H223" s="56">
        <f>SUM(H217:H222)</f>
        <v>2092</v>
      </c>
    </row>
    <row r="224" spans="6:8" ht="13.5" thickTop="1">
      <c r="F224" s="42"/>
      <c r="G224" s="42"/>
      <c r="H224" s="42"/>
    </row>
    <row r="225" spans="1:2" ht="12.75">
      <c r="A225" s="39" t="s">
        <v>44</v>
      </c>
      <c r="B225" s="5" t="s">
        <v>59</v>
      </c>
    </row>
    <row r="230" spans="1:2" ht="12.75">
      <c r="A230" s="39" t="s">
        <v>46</v>
      </c>
      <c r="B230" s="5" t="s">
        <v>45</v>
      </c>
    </row>
    <row r="237" spans="1:2" ht="12.75">
      <c r="A237" s="39" t="s">
        <v>48</v>
      </c>
      <c r="B237" s="5" t="s">
        <v>47</v>
      </c>
    </row>
    <row r="245" ht="12.75">
      <c r="B245" s="1" t="s">
        <v>220</v>
      </c>
    </row>
    <row r="246" ht="12.75">
      <c r="B246" s="1" t="s">
        <v>221</v>
      </c>
    </row>
    <row r="248" ht="12.75">
      <c r="F248" s="52" t="s">
        <v>3</v>
      </c>
    </row>
    <row r="251" spans="2:6" ht="12.75">
      <c r="B251" s="1" t="s">
        <v>116</v>
      </c>
      <c r="F251" s="54">
        <v>10229</v>
      </c>
    </row>
    <row r="252" spans="2:6" ht="12.75">
      <c r="B252" s="1" t="s">
        <v>156</v>
      </c>
      <c r="F252" s="54">
        <v>4402</v>
      </c>
    </row>
    <row r="253" spans="2:6" ht="12.75">
      <c r="B253" s="1" t="s">
        <v>157</v>
      </c>
      <c r="F253" s="54">
        <v>1600</v>
      </c>
    </row>
    <row r="254" ht="13.5" thickBot="1">
      <c r="F254" s="56">
        <f>SUM(F251:F253)</f>
        <v>16231</v>
      </c>
    </row>
    <row r="255" ht="13.5" thickTop="1"/>
    <row r="256" spans="1:2" ht="12.75">
      <c r="A256" s="39" t="s">
        <v>50</v>
      </c>
      <c r="B256" s="5" t="s">
        <v>49</v>
      </c>
    </row>
    <row r="258" spans="2:8" ht="12.75">
      <c r="B258" s="51"/>
      <c r="C258" s="51"/>
      <c r="D258" s="52" t="s">
        <v>140</v>
      </c>
      <c r="E258" s="52"/>
      <c r="F258" s="52" t="s">
        <v>141</v>
      </c>
      <c r="G258" s="52"/>
      <c r="H258" s="52" t="s">
        <v>14</v>
      </c>
    </row>
    <row r="259" spans="2:8" ht="12.75">
      <c r="B259" s="51" t="s">
        <v>146</v>
      </c>
      <c r="C259" s="51"/>
      <c r="D259" s="52" t="s">
        <v>3</v>
      </c>
      <c r="E259" s="51"/>
      <c r="F259" s="52" t="s">
        <v>3</v>
      </c>
      <c r="G259" s="51"/>
      <c r="H259" s="52" t="s">
        <v>3</v>
      </c>
    </row>
    <row r="260" spans="2:8" ht="12.75">
      <c r="B260" s="51"/>
      <c r="C260" s="51"/>
      <c r="D260" s="51"/>
      <c r="E260" s="51"/>
      <c r="F260" s="51"/>
      <c r="G260" s="51"/>
      <c r="H260" s="51"/>
    </row>
    <row r="261" spans="2:8" ht="12.75">
      <c r="B261" s="53" t="s">
        <v>147</v>
      </c>
      <c r="C261" s="51"/>
      <c r="D261" s="54"/>
      <c r="E261" s="54"/>
      <c r="F261" s="54"/>
      <c r="G261" s="54"/>
      <c r="H261" s="54"/>
    </row>
    <row r="262" spans="2:8" ht="12.75">
      <c r="B262" s="51"/>
      <c r="C262" s="51"/>
      <c r="D262" s="54"/>
      <c r="E262" s="54"/>
      <c r="F262" s="54"/>
      <c r="G262" s="54"/>
      <c r="H262" s="54"/>
    </row>
    <row r="263" spans="2:8" ht="12.75">
      <c r="B263" s="51" t="s">
        <v>142</v>
      </c>
      <c r="C263" s="51"/>
      <c r="D263" s="54">
        <v>1440</v>
      </c>
      <c r="E263" s="54"/>
      <c r="F263" s="54">
        <v>0</v>
      </c>
      <c r="G263" s="54"/>
      <c r="H263" s="54">
        <f>SUM(D263:F263)</f>
        <v>1440</v>
      </c>
    </row>
    <row r="264" spans="2:8" ht="12.75">
      <c r="B264" s="51" t="s">
        <v>143</v>
      </c>
      <c r="C264" s="51"/>
      <c r="D264" s="54">
        <v>370</v>
      </c>
      <c r="E264" s="54"/>
      <c r="F264" s="54">
        <v>0</v>
      </c>
      <c r="G264" s="54"/>
      <c r="H264" s="54">
        <f>SUM(D264:F264)</f>
        <v>370</v>
      </c>
    </row>
    <row r="265" spans="2:8" ht="12.75">
      <c r="B265" s="51" t="s">
        <v>148</v>
      </c>
      <c r="C265" s="51"/>
      <c r="D265" s="54">
        <v>24467</v>
      </c>
      <c r="E265" s="54"/>
      <c r="F265" s="54">
        <v>0</v>
      </c>
      <c r="G265" s="54"/>
      <c r="H265" s="54">
        <f>SUM(D265:F265)</f>
        <v>24467</v>
      </c>
    </row>
    <row r="266" spans="2:8" ht="12.75">
      <c r="B266" s="51" t="s">
        <v>144</v>
      </c>
      <c r="C266" s="51"/>
      <c r="D266" s="54">
        <v>39</v>
      </c>
      <c r="E266" s="54"/>
      <c r="F266" s="54">
        <v>0</v>
      </c>
      <c r="G266" s="54"/>
      <c r="H266" s="54">
        <f>SUM(D266:F266)</f>
        <v>39</v>
      </c>
    </row>
    <row r="267" spans="2:8" ht="12.75">
      <c r="B267" s="51" t="s">
        <v>145</v>
      </c>
      <c r="C267" s="51"/>
      <c r="D267" s="55">
        <f>SUM(D263:D266)</f>
        <v>26316</v>
      </c>
      <c r="E267" s="54"/>
      <c r="F267" s="55">
        <f>SUM(F263:F266)</f>
        <v>0</v>
      </c>
      <c r="G267" s="54"/>
      <c r="H267" s="55">
        <f>SUM(H263:H266)</f>
        <v>26316</v>
      </c>
    </row>
    <row r="268" spans="2:8" ht="12.75">
      <c r="B268" s="51"/>
      <c r="C268" s="51"/>
      <c r="D268" s="54"/>
      <c r="E268" s="54"/>
      <c r="F268" s="54"/>
      <c r="G268" s="54"/>
      <c r="H268" s="54"/>
    </row>
    <row r="269" spans="2:8" ht="12.75">
      <c r="B269" s="53" t="s">
        <v>149</v>
      </c>
      <c r="C269" s="51"/>
      <c r="D269" s="54"/>
      <c r="E269" s="54"/>
      <c r="F269" s="54"/>
      <c r="G269" s="54"/>
      <c r="H269" s="54"/>
    </row>
    <row r="270" spans="2:8" ht="12.75">
      <c r="B270" s="51"/>
      <c r="C270" s="51"/>
      <c r="D270" s="54"/>
      <c r="E270" s="54"/>
      <c r="F270" s="54"/>
      <c r="G270" s="54"/>
      <c r="H270" s="54"/>
    </row>
    <row r="271" spans="2:8" ht="12.75">
      <c r="B271" s="51" t="s">
        <v>143</v>
      </c>
      <c r="C271" s="51"/>
      <c r="D271" s="54">
        <v>587</v>
      </c>
      <c r="E271" s="54"/>
      <c r="F271" s="54">
        <v>0</v>
      </c>
      <c r="G271" s="54"/>
      <c r="H271" s="54">
        <f>SUM(D271:F271)</f>
        <v>587</v>
      </c>
    </row>
    <row r="272" spans="2:8" ht="12.75">
      <c r="B272" s="51" t="s">
        <v>144</v>
      </c>
      <c r="C272" s="51"/>
      <c r="D272" s="54">
        <v>948</v>
      </c>
      <c r="E272" s="54"/>
      <c r="F272" s="54">
        <v>0</v>
      </c>
      <c r="G272" s="54"/>
      <c r="H272" s="54">
        <f>SUM(D272:F272)</f>
        <v>948</v>
      </c>
    </row>
    <row r="273" spans="2:8" ht="12.75">
      <c r="B273" s="51" t="s">
        <v>145</v>
      </c>
      <c r="C273" s="51"/>
      <c r="D273" s="55">
        <f>SUM(D271:D272)</f>
        <v>1535</v>
      </c>
      <c r="E273" s="54"/>
      <c r="F273" s="55">
        <f>SUM(F269:F272)</f>
        <v>0</v>
      </c>
      <c r="G273" s="54"/>
      <c r="H273" s="55">
        <f>SUM(H269:H272)</f>
        <v>1535</v>
      </c>
    </row>
    <row r="274" spans="2:8" ht="12.75">
      <c r="B274" s="51"/>
      <c r="C274" s="51"/>
      <c r="D274" s="54"/>
      <c r="E274" s="54"/>
      <c r="F274" s="54"/>
      <c r="G274" s="54"/>
      <c r="H274" s="54"/>
    </row>
    <row r="275" spans="2:8" ht="13.5" thickBot="1">
      <c r="B275" s="51" t="s">
        <v>14</v>
      </c>
      <c r="C275" s="51"/>
      <c r="D275" s="56">
        <f>D267+D273</f>
        <v>27851</v>
      </c>
      <c r="E275" s="51"/>
      <c r="F275" s="56">
        <f>F267+F273</f>
        <v>0</v>
      </c>
      <c r="G275" s="51"/>
      <c r="H275" s="56">
        <f>H267+H273</f>
        <v>27851</v>
      </c>
    </row>
    <row r="276" spans="2:8" ht="13.5" thickTop="1">
      <c r="B276" s="51"/>
      <c r="C276" s="51"/>
      <c r="D276" s="51"/>
      <c r="E276" s="51"/>
      <c r="F276" s="51"/>
      <c r="G276" s="51"/>
      <c r="H276" s="51"/>
    </row>
    <row r="278" spans="1:2" ht="12.75">
      <c r="A278" s="39" t="s">
        <v>52</v>
      </c>
      <c r="B278" s="5" t="s">
        <v>51</v>
      </c>
    </row>
    <row r="284" spans="1:2" ht="12.75">
      <c r="A284" s="39" t="s">
        <v>54</v>
      </c>
      <c r="B284" s="5" t="s">
        <v>53</v>
      </c>
    </row>
    <row r="289" spans="1:2" ht="12.75">
      <c r="A289" s="39" t="s">
        <v>150</v>
      </c>
      <c r="B289" s="5" t="s">
        <v>151</v>
      </c>
    </row>
    <row r="290" spans="1:2" ht="12.75">
      <c r="A290" s="39"/>
      <c r="B290" s="5"/>
    </row>
    <row r="291" spans="1:2" ht="12.75">
      <c r="A291" s="39"/>
      <c r="B291" s="1" t="s">
        <v>61</v>
      </c>
    </row>
    <row r="292" ht="12.75">
      <c r="A292" s="39"/>
    </row>
    <row r="293" spans="1:8" ht="12.75">
      <c r="A293" s="39"/>
      <c r="F293" s="2" t="s">
        <v>180</v>
      </c>
      <c r="H293" s="2" t="s">
        <v>180</v>
      </c>
    </row>
    <row r="294" spans="1:10" ht="12.75">
      <c r="A294" s="39"/>
      <c r="B294" s="5"/>
      <c r="F294" s="41" t="s">
        <v>226</v>
      </c>
      <c r="G294" s="44"/>
      <c r="H294" s="2" t="s">
        <v>227</v>
      </c>
      <c r="I294" s="44"/>
      <c r="J294" s="44"/>
    </row>
    <row r="295" spans="1:10" ht="12.75">
      <c r="A295" s="39"/>
      <c r="B295" s="5"/>
      <c r="F295" s="35" t="s">
        <v>93</v>
      </c>
      <c r="G295" s="44"/>
      <c r="H295" s="35" t="s">
        <v>93</v>
      </c>
      <c r="I295" s="44"/>
      <c r="J295" s="44"/>
    </row>
    <row r="296" spans="1:10" ht="12.75">
      <c r="A296" s="39"/>
      <c r="B296" s="5"/>
      <c r="F296" s="35" t="s">
        <v>2</v>
      </c>
      <c r="G296" s="44"/>
      <c r="H296" s="35" t="s">
        <v>4</v>
      </c>
      <c r="I296" s="44"/>
      <c r="J296" s="44"/>
    </row>
    <row r="297" spans="6:8" ht="12.75">
      <c r="F297" s="35" t="s">
        <v>162</v>
      </c>
      <c r="H297" s="35" t="s">
        <v>162</v>
      </c>
    </row>
    <row r="298" spans="6:8" ht="12.75">
      <c r="F298" s="35"/>
      <c r="H298" s="35"/>
    </row>
    <row r="299" spans="2:8" ht="13.5" thickBot="1">
      <c r="B299" s="1" t="s">
        <v>182</v>
      </c>
      <c r="F299" s="46">
        <f>'IS'!B38</f>
        <v>-1</v>
      </c>
      <c r="G299" s="42"/>
      <c r="H299" s="46">
        <f>'IS'!F38</f>
        <v>-3</v>
      </c>
    </row>
    <row r="300" spans="6:8" ht="13.5" thickTop="1">
      <c r="F300" s="45"/>
      <c r="G300" s="42"/>
      <c r="H300" s="45"/>
    </row>
    <row r="301" spans="2:8" ht="12.75">
      <c r="B301" s="1" t="s">
        <v>60</v>
      </c>
      <c r="F301" s="45"/>
      <c r="G301" s="42"/>
      <c r="H301" s="45"/>
    </row>
    <row r="302" spans="2:8" ht="13.5" thickBot="1">
      <c r="B302" s="1" t="s">
        <v>240</v>
      </c>
      <c r="F302" s="46">
        <v>2</v>
      </c>
      <c r="G302" s="42"/>
      <c r="H302" s="46">
        <v>2</v>
      </c>
    </row>
    <row r="303" spans="6:8" ht="13.5" thickTop="1">
      <c r="F303" s="45"/>
      <c r="G303" s="42"/>
      <c r="H303" s="45"/>
    </row>
    <row r="304" ht="12.75">
      <c r="B304" s="91" t="s">
        <v>173</v>
      </c>
    </row>
    <row r="305" ht="12.75">
      <c r="B305" s="91" t="s">
        <v>172</v>
      </c>
    </row>
    <row r="306" spans="2:8" ht="13.5" thickBot="1">
      <c r="B306" s="91" t="s">
        <v>239</v>
      </c>
      <c r="F306" s="47">
        <f>(F299*1000)/F302</f>
        <v>-500</v>
      </c>
      <c r="G306" s="42"/>
      <c r="H306" s="47">
        <f>(H299*1000)/H302</f>
        <v>-1500</v>
      </c>
    </row>
    <row r="307" spans="6:8" ht="13.5" thickTop="1">
      <c r="F307" s="71"/>
      <c r="G307" s="42"/>
      <c r="H307" s="71"/>
    </row>
    <row r="308" spans="6:8" ht="12.75">
      <c r="F308" s="71"/>
      <c r="G308" s="42"/>
      <c r="H308" s="71"/>
    </row>
    <row r="309" spans="2:8" ht="13.5" thickBot="1">
      <c r="B309" s="1" t="s">
        <v>177</v>
      </c>
      <c r="F309" s="46">
        <f>'IS'!B34</f>
        <v>2061</v>
      </c>
      <c r="G309" s="42"/>
      <c r="H309" s="46">
        <f>'IS'!F34</f>
        <v>7024</v>
      </c>
    </row>
    <row r="310" spans="6:8" ht="13.5" thickTop="1">
      <c r="F310" s="71"/>
      <c r="G310" s="42"/>
      <c r="H310" s="71"/>
    </row>
    <row r="311" spans="2:8" ht="12.75">
      <c r="B311" s="1" t="s">
        <v>174</v>
      </c>
      <c r="F311" s="45"/>
      <c r="G311" s="42"/>
      <c r="H311" s="45"/>
    </row>
    <row r="312" spans="2:8" ht="13.5" thickBot="1">
      <c r="B312" s="1" t="s">
        <v>241</v>
      </c>
      <c r="F312" s="46">
        <v>30569</v>
      </c>
      <c r="G312" s="42"/>
      <c r="H312" s="46">
        <v>30569</v>
      </c>
    </row>
    <row r="313" spans="6:8" ht="13.5" thickTop="1">
      <c r="F313" s="71"/>
      <c r="G313" s="42"/>
      <c r="H313" s="71"/>
    </row>
    <row r="314" ht="12.75">
      <c r="B314" s="91" t="s">
        <v>229</v>
      </c>
    </row>
    <row r="315" ht="12.75">
      <c r="B315" s="91" t="s">
        <v>175</v>
      </c>
    </row>
    <row r="316" spans="2:8" ht="13.5" thickBot="1">
      <c r="B316" s="91" t="s">
        <v>238</v>
      </c>
      <c r="F316" s="47">
        <f>(F309/F312)*100</f>
        <v>6.74</v>
      </c>
      <c r="G316" s="42"/>
      <c r="H316" s="47">
        <f>(H309/H312)*100</f>
        <v>22.98</v>
      </c>
    </row>
    <row r="317" spans="6:8" ht="13.5" thickTop="1">
      <c r="F317" s="71"/>
      <c r="G317" s="42"/>
      <c r="H317" s="71"/>
    </row>
    <row r="318" spans="6:8" ht="12.75">
      <c r="F318" s="45"/>
      <c r="G318" s="42"/>
      <c r="H318" s="45"/>
    </row>
    <row r="319" spans="6:8" ht="12.75">
      <c r="F319" s="45"/>
      <c r="G319" s="42"/>
      <c r="H319" s="45"/>
    </row>
    <row r="320" spans="6:8" ht="12.75">
      <c r="F320" s="35"/>
      <c r="H320" s="35"/>
    </row>
    <row r="321" spans="6:8" ht="12.75">
      <c r="F321" s="35"/>
      <c r="H321" s="35"/>
    </row>
    <row r="322" ht="13.5">
      <c r="A322" s="40"/>
    </row>
  </sheetData>
  <printOptions/>
  <pageMargins left="1.5" right="0.38" top="0.5" bottom="0.75" header="0.5" footer="0.5"/>
  <pageSetup horizontalDpi="1200" verticalDpi="1200" orientation="portrait" scale="85" r:id="rId2"/>
  <rowBreaks count="5" manualBreakCount="5">
    <brk id="66" max="8" man="1"/>
    <brk id="123" max="8" man="1"/>
    <brk id="183" max="8" man="1"/>
    <brk id="236" max="8" man="1"/>
    <brk id="288" max="8" man="1"/>
  </rowBreaks>
  <colBreaks count="1" manualBreakCount="1">
    <brk id="9" max="2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John Lau</cp:lastModifiedBy>
  <cp:lastPrinted>2004-04-02T07:33:37Z</cp:lastPrinted>
  <dcterms:created xsi:type="dcterms:W3CDTF">2003-11-01T13:04:36Z</dcterms:created>
  <dcterms:modified xsi:type="dcterms:W3CDTF">2004-04-02T08:07:20Z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807498164</vt:i4>
  </property>
  <property fmtid="{D5CDD505-2E9C-101B-9397-08002B2CF9AE}" pid="3" name="_EmailSubject">
    <vt:lpwstr/>
  </property>
  <property fmtid="{D5CDD505-2E9C-101B-9397-08002B2CF9AE}" pid="4" name="_AuthorEmail">
    <vt:lpwstr>lkng@ebworx.com</vt:lpwstr>
  </property>
  <property fmtid="{D5CDD505-2E9C-101B-9397-08002B2CF9AE}" pid="5" name="_AuthorEmailDisplayName">
    <vt:lpwstr>Ng Lee Kuan</vt:lpwstr>
  </property>
  <property fmtid="{D5CDD505-2E9C-101B-9397-08002B2CF9AE}" pid="6" name="_ReviewingToolsShownOnce">
    <vt:lpwstr/>
  </property>
</Properties>
</file>